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autoCompressPictures="0"/>
  <bookViews>
    <workbookView xWindow="-5580" yWindow="-22000" windowWidth="38120" windowHeight="21240" tabRatio="892" activeTab="1"/>
  </bookViews>
  <sheets>
    <sheet name="PriceBandsPages" sheetId="1" r:id="rId1"/>
    <sheet name="PagePriceCalculator" sheetId="3" r:id="rId2"/>
    <sheet name="Revisions" sheetId="9" r:id="rId3"/>
  </sheets>
  <definedNames>
    <definedName name="_xlnm.Print_Area" localSheetId="1">PagePriceCalculator!$A$1:$AE$88</definedName>
    <definedName name="_xlnm.Print_Area" localSheetId="0">PriceBandsPages!$A$1:$F$36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3" l="1"/>
  <c r="AE59" i="3"/>
  <c r="AB59" i="3"/>
  <c r="AA59" i="3"/>
  <c r="V59" i="3"/>
  <c r="W59" i="3"/>
  <c r="Q59" i="3"/>
  <c r="R59" i="3"/>
  <c r="J59" i="3"/>
  <c r="M59" i="3"/>
  <c r="K59" i="3"/>
  <c r="L59" i="3"/>
  <c r="F59" i="3"/>
  <c r="AE51" i="3"/>
  <c r="AB51" i="3"/>
  <c r="AA51" i="3"/>
  <c r="V51" i="3"/>
  <c r="W51" i="3"/>
  <c r="Q51" i="3"/>
  <c r="R51" i="3"/>
  <c r="J51" i="3"/>
  <c r="M51" i="3"/>
  <c r="K51" i="3"/>
  <c r="L51" i="3"/>
  <c r="F51" i="3"/>
  <c r="AE43" i="3"/>
  <c r="AB43" i="3"/>
  <c r="AA43" i="3"/>
  <c r="V43" i="3"/>
  <c r="W43" i="3"/>
  <c r="Q43" i="3"/>
  <c r="R43" i="3"/>
  <c r="J43" i="3"/>
  <c r="M43" i="3"/>
  <c r="K43" i="3"/>
  <c r="L43" i="3"/>
  <c r="F43" i="3"/>
  <c r="AE35" i="3"/>
  <c r="AB35" i="3"/>
  <c r="AA35" i="3"/>
  <c r="V35" i="3"/>
  <c r="W35" i="3"/>
  <c r="Q35" i="3"/>
  <c r="R35" i="3"/>
  <c r="J35" i="3"/>
  <c r="M35" i="3"/>
  <c r="K35" i="3"/>
  <c r="L35" i="3"/>
  <c r="F35" i="3"/>
  <c r="AE27" i="3"/>
  <c r="AB27" i="3"/>
  <c r="AA27" i="3"/>
  <c r="V27" i="3"/>
  <c r="W27" i="3"/>
  <c r="Q27" i="3"/>
  <c r="R27" i="3"/>
  <c r="J27" i="3"/>
  <c r="M27" i="3"/>
  <c r="K27" i="3"/>
  <c r="L27" i="3"/>
  <c r="F27" i="3"/>
  <c r="F19" i="3"/>
  <c r="J19" i="3"/>
  <c r="K19" i="3"/>
  <c r="L19" i="3"/>
  <c r="M19" i="3"/>
  <c r="Q19" i="3"/>
  <c r="R19" i="3"/>
  <c r="V19" i="3"/>
  <c r="W19" i="3"/>
  <c r="AA19" i="3"/>
  <c r="AB19" i="3"/>
  <c r="AE19" i="3"/>
  <c r="D88" i="3"/>
  <c r="W4" i="3"/>
  <c r="W5" i="3"/>
  <c r="T6" i="3"/>
  <c r="V6" i="3"/>
  <c r="W6" i="3"/>
  <c r="W7" i="3"/>
  <c r="W8" i="3"/>
  <c r="W9" i="3"/>
  <c r="W10" i="3"/>
  <c r="W11" i="3"/>
  <c r="W12" i="3"/>
  <c r="W13" i="3"/>
  <c r="W14" i="3"/>
  <c r="W15" i="3"/>
  <c r="T16" i="3"/>
  <c r="V16" i="3"/>
  <c r="W16" i="3"/>
  <c r="T17" i="3"/>
  <c r="V17" i="3"/>
  <c r="W17" i="3"/>
  <c r="T18" i="3"/>
  <c r="V18" i="3"/>
  <c r="W18" i="3"/>
  <c r="V20" i="3"/>
  <c r="W20" i="3"/>
  <c r="W21" i="3"/>
  <c r="W22" i="3"/>
  <c r="W23" i="3"/>
  <c r="T24" i="3"/>
  <c r="V24" i="3"/>
  <c r="W24" i="3"/>
  <c r="W25" i="3"/>
  <c r="W26" i="3"/>
  <c r="V28" i="3"/>
  <c r="W28" i="3"/>
  <c r="W29" i="3"/>
  <c r="W30" i="3"/>
  <c r="W31" i="3"/>
  <c r="T32" i="3"/>
  <c r="V32" i="3"/>
  <c r="W32" i="3"/>
  <c r="W33" i="3"/>
  <c r="W34" i="3"/>
  <c r="V36" i="3"/>
  <c r="W36" i="3"/>
  <c r="W37" i="3"/>
  <c r="W38" i="3"/>
  <c r="W39" i="3"/>
  <c r="T40" i="3"/>
  <c r="V40" i="3"/>
  <c r="W40" i="3"/>
  <c r="T41" i="3"/>
  <c r="V41" i="3"/>
  <c r="W41" i="3"/>
  <c r="T42" i="3"/>
  <c r="V42" i="3"/>
  <c r="W42" i="3"/>
  <c r="V44" i="3"/>
  <c r="W44" i="3"/>
  <c r="W45" i="3"/>
  <c r="W46" i="3"/>
  <c r="W47" i="3"/>
  <c r="T48" i="3"/>
  <c r="V48" i="3"/>
  <c r="W48" i="3"/>
  <c r="T49" i="3"/>
  <c r="V49" i="3"/>
  <c r="W49" i="3"/>
  <c r="T50" i="3"/>
  <c r="V50" i="3"/>
  <c r="W50" i="3"/>
  <c r="T52" i="3"/>
  <c r="V52" i="3"/>
  <c r="W52" i="3"/>
  <c r="W53" i="3"/>
  <c r="W54" i="3"/>
  <c r="W55" i="3"/>
  <c r="T56" i="3"/>
  <c r="V56" i="3"/>
  <c r="W56" i="3"/>
  <c r="T57" i="3"/>
  <c r="V57" i="3"/>
  <c r="W57" i="3"/>
  <c r="W58" i="3"/>
  <c r="W60" i="3"/>
  <c r="T62" i="3"/>
  <c r="V62" i="3"/>
  <c r="W62" i="3"/>
  <c r="T63" i="3"/>
  <c r="V63" i="3"/>
  <c r="W63" i="3"/>
  <c r="T64" i="3"/>
  <c r="V64" i="3"/>
  <c r="W64" i="3"/>
  <c r="T65" i="3"/>
  <c r="V65" i="3"/>
  <c r="W65" i="3"/>
  <c r="V66" i="3"/>
  <c r="W66" i="3"/>
  <c r="V67" i="3"/>
  <c r="W67" i="3"/>
  <c r="W68" i="3"/>
  <c r="W69" i="3"/>
  <c r="W70" i="3"/>
  <c r="W71" i="3"/>
  <c r="T72" i="3"/>
  <c r="V72" i="3"/>
  <c r="W72" i="3"/>
  <c r="W73" i="3"/>
  <c r="W74" i="3"/>
  <c r="W75" i="3"/>
  <c r="W76" i="3"/>
  <c r="W77" i="3"/>
  <c r="T78" i="3"/>
  <c r="V78" i="3"/>
  <c r="W78" i="3"/>
  <c r="W79" i="3"/>
  <c r="V61" i="3"/>
  <c r="W61" i="3"/>
  <c r="W80" i="3"/>
  <c r="W81" i="3"/>
  <c r="W88" i="3"/>
  <c r="E7" i="1"/>
  <c r="X37" i="3"/>
  <c r="X38" i="3"/>
  <c r="X39" i="3"/>
  <c r="X40" i="3"/>
  <c r="X53" i="3"/>
  <c r="X54" i="3"/>
  <c r="X55" i="3"/>
  <c r="X56" i="3"/>
  <c r="X67" i="3"/>
  <c r="X80" i="3"/>
  <c r="X87" i="3"/>
  <c r="E8" i="1"/>
  <c r="S37" i="3"/>
  <c r="S38" i="3"/>
  <c r="O39" i="3"/>
  <c r="Q39" i="3"/>
  <c r="R39" i="3"/>
  <c r="S39" i="3"/>
  <c r="S40" i="3"/>
  <c r="R53" i="3"/>
  <c r="S53" i="3"/>
  <c r="S54" i="3"/>
  <c r="O55" i="3"/>
  <c r="Q55" i="3"/>
  <c r="R55" i="3"/>
  <c r="S55" i="3"/>
  <c r="S56" i="3"/>
  <c r="Q67" i="3"/>
  <c r="R67" i="3"/>
  <c r="S67" i="3"/>
  <c r="S80" i="3"/>
  <c r="S87" i="3"/>
  <c r="D8" i="1"/>
  <c r="R4" i="3"/>
  <c r="R5" i="3"/>
  <c r="O6" i="3"/>
  <c r="Q6" i="3"/>
  <c r="R6" i="3"/>
  <c r="R7" i="3"/>
  <c r="R8" i="3"/>
  <c r="R9" i="3"/>
  <c r="R10" i="3"/>
  <c r="R11" i="3"/>
  <c r="R12" i="3"/>
  <c r="R13" i="3"/>
  <c r="R14" i="3"/>
  <c r="O15" i="3"/>
  <c r="Q15" i="3"/>
  <c r="R15" i="3"/>
  <c r="R16" i="3"/>
  <c r="O17" i="3"/>
  <c r="Q17" i="3"/>
  <c r="R17" i="3"/>
  <c r="O18" i="3"/>
  <c r="Q18" i="3"/>
  <c r="R18" i="3"/>
  <c r="Q20" i="3"/>
  <c r="R20" i="3"/>
  <c r="R21" i="3"/>
  <c r="R22" i="3"/>
  <c r="O23" i="3"/>
  <c r="Q23" i="3"/>
  <c r="R23" i="3"/>
  <c r="R24" i="3"/>
  <c r="R25" i="3"/>
  <c r="R26" i="3"/>
  <c r="Q28" i="3"/>
  <c r="R28" i="3"/>
  <c r="R29" i="3"/>
  <c r="R30" i="3"/>
  <c r="O31" i="3"/>
  <c r="Q31" i="3"/>
  <c r="R31" i="3"/>
  <c r="R32" i="3"/>
  <c r="R33" i="3"/>
  <c r="R34" i="3"/>
  <c r="Q36" i="3"/>
  <c r="R36" i="3"/>
  <c r="R37" i="3"/>
  <c r="R38" i="3"/>
  <c r="R40" i="3"/>
  <c r="O41" i="3"/>
  <c r="Q41" i="3"/>
  <c r="R41" i="3"/>
  <c r="O42" i="3"/>
  <c r="Q42" i="3"/>
  <c r="R42" i="3"/>
  <c r="Q44" i="3"/>
  <c r="R44" i="3"/>
  <c r="R45" i="3"/>
  <c r="R46" i="3"/>
  <c r="O47" i="3"/>
  <c r="Q47" i="3"/>
  <c r="R47" i="3"/>
  <c r="R48" i="3"/>
  <c r="O49" i="3"/>
  <c r="Q49" i="3"/>
  <c r="R49" i="3"/>
  <c r="O50" i="3"/>
  <c r="Q50" i="3"/>
  <c r="R50" i="3"/>
  <c r="O52" i="3"/>
  <c r="Q52" i="3"/>
  <c r="R52" i="3"/>
  <c r="R54" i="3"/>
  <c r="R56" i="3"/>
  <c r="O57" i="3"/>
  <c r="Q57" i="3"/>
  <c r="R57" i="3"/>
  <c r="R58" i="3"/>
  <c r="R60" i="3"/>
  <c r="R62" i="3"/>
  <c r="R63" i="3"/>
  <c r="R64" i="3"/>
  <c r="R65" i="3"/>
  <c r="Q66" i="3"/>
  <c r="R66" i="3"/>
  <c r="R68" i="3"/>
  <c r="R69" i="3"/>
  <c r="R70" i="3"/>
  <c r="O71" i="3"/>
  <c r="Q71" i="3"/>
  <c r="R71" i="3"/>
  <c r="R72" i="3"/>
  <c r="R73" i="3"/>
  <c r="R74" i="3"/>
  <c r="R75" i="3"/>
  <c r="R76" i="3"/>
  <c r="R77" i="3"/>
  <c r="R78" i="3"/>
  <c r="R79" i="3"/>
  <c r="Q61" i="3"/>
  <c r="R61" i="3"/>
  <c r="R80" i="3"/>
  <c r="R81" i="3"/>
  <c r="R88" i="3"/>
  <c r="D7" i="1"/>
  <c r="N37" i="3"/>
  <c r="H38" i="3"/>
  <c r="J38" i="3"/>
  <c r="M38" i="3"/>
  <c r="N38" i="3"/>
  <c r="N39" i="3"/>
  <c r="N40" i="3"/>
  <c r="N53" i="3"/>
  <c r="H54" i="3"/>
  <c r="J54" i="3"/>
  <c r="M54" i="3"/>
  <c r="N54" i="3"/>
  <c r="N55" i="3"/>
  <c r="N56" i="3"/>
  <c r="J67" i="3"/>
  <c r="M67" i="3"/>
  <c r="N67" i="3"/>
  <c r="N80" i="3"/>
  <c r="N87" i="3"/>
  <c r="C8" i="1"/>
  <c r="M5" i="3"/>
  <c r="H6" i="3"/>
  <c r="J6" i="3"/>
  <c r="M6" i="3"/>
  <c r="I7" i="3"/>
  <c r="M7" i="3"/>
  <c r="M8" i="3"/>
  <c r="M9" i="3"/>
  <c r="M10" i="3"/>
  <c r="M11" i="3"/>
  <c r="M12" i="3"/>
  <c r="M13" i="3"/>
  <c r="H14" i="3"/>
  <c r="J14" i="3"/>
  <c r="M14" i="3"/>
  <c r="M15" i="3"/>
  <c r="M16" i="3"/>
  <c r="M17" i="3"/>
  <c r="M18" i="3"/>
  <c r="J20" i="3"/>
  <c r="M20" i="3"/>
  <c r="M21" i="3"/>
  <c r="H22" i="3"/>
  <c r="J22" i="3"/>
  <c r="M22" i="3"/>
  <c r="M23" i="3"/>
  <c r="M24" i="3"/>
  <c r="M25" i="3"/>
  <c r="M26" i="3"/>
  <c r="J28" i="3"/>
  <c r="M28" i="3"/>
  <c r="M29" i="3"/>
  <c r="H30" i="3"/>
  <c r="J30" i="3"/>
  <c r="M30" i="3"/>
  <c r="M31" i="3"/>
  <c r="M32" i="3"/>
  <c r="M33" i="3"/>
  <c r="M34" i="3"/>
  <c r="J36" i="3"/>
  <c r="M36" i="3"/>
  <c r="M37" i="3"/>
  <c r="M39" i="3"/>
  <c r="M40" i="3"/>
  <c r="M41" i="3"/>
  <c r="M42" i="3"/>
  <c r="M45" i="3"/>
  <c r="M46" i="3"/>
  <c r="M47" i="3"/>
  <c r="M48" i="3"/>
  <c r="M49" i="3"/>
  <c r="M50" i="3"/>
  <c r="M52" i="3"/>
  <c r="M53" i="3"/>
  <c r="M55" i="3"/>
  <c r="M56" i="3"/>
  <c r="M57" i="3"/>
  <c r="M58" i="3"/>
  <c r="M60" i="3"/>
  <c r="J44" i="3"/>
  <c r="M44" i="3"/>
  <c r="J61" i="3"/>
  <c r="M61" i="3"/>
  <c r="M62" i="3"/>
  <c r="M63" i="3"/>
  <c r="M64" i="3"/>
  <c r="M65" i="3"/>
  <c r="M66" i="3"/>
  <c r="M68" i="3"/>
  <c r="M69" i="3"/>
  <c r="M70" i="3"/>
  <c r="J71" i="3"/>
  <c r="M71" i="3"/>
  <c r="M72" i="3"/>
  <c r="M73" i="3"/>
  <c r="M80" i="3"/>
  <c r="M81" i="3"/>
  <c r="M88" i="3"/>
  <c r="C7" i="1"/>
  <c r="W87" i="3"/>
  <c r="AB4" i="3"/>
  <c r="AA5" i="3"/>
  <c r="AB5" i="3"/>
  <c r="Y6" i="3"/>
  <c r="AA6" i="3"/>
  <c r="AB6" i="3"/>
  <c r="AB7" i="3"/>
  <c r="AB8" i="3"/>
  <c r="AB9" i="3"/>
  <c r="AB10" i="3"/>
  <c r="AB11" i="3"/>
  <c r="AB12" i="3"/>
  <c r="AB13" i="3"/>
  <c r="AB14" i="3"/>
  <c r="AB15" i="3"/>
  <c r="Y16" i="3"/>
  <c r="AA16" i="3"/>
  <c r="AB16" i="3"/>
  <c r="Y17" i="3"/>
  <c r="AA17" i="3"/>
  <c r="AB17" i="3"/>
  <c r="Y18" i="3"/>
  <c r="AA18" i="3"/>
  <c r="AB18" i="3"/>
  <c r="AB20" i="3"/>
  <c r="AB21" i="3"/>
  <c r="AB22" i="3"/>
  <c r="AB23" i="3"/>
  <c r="AB24" i="3"/>
  <c r="AB25" i="3"/>
  <c r="AB26" i="3"/>
  <c r="AB28" i="3"/>
  <c r="AB29" i="3"/>
  <c r="AB30" i="3"/>
  <c r="AB31" i="3"/>
  <c r="AB32" i="3"/>
  <c r="AB33" i="3"/>
  <c r="AB34" i="3"/>
  <c r="AB36" i="3"/>
  <c r="AB37" i="3"/>
  <c r="AB38" i="3"/>
  <c r="AB39" i="3"/>
  <c r="AB40" i="3"/>
  <c r="AB41" i="3"/>
  <c r="AB42" i="3"/>
  <c r="AB44" i="3"/>
  <c r="AB45" i="3"/>
  <c r="AB46" i="3"/>
  <c r="AB47" i="3"/>
  <c r="AB48" i="3"/>
  <c r="AB49" i="3"/>
  <c r="AB50" i="3"/>
  <c r="AB52" i="3"/>
  <c r="AB53" i="3"/>
  <c r="AB54" i="3"/>
  <c r="AB55" i="3"/>
  <c r="Y56" i="3"/>
  <c r="AA56" i="3"/>
  <c r="AB56" i="3"/>
  <c r="AB57" i="3"/>
  <c r="AB58" i="3"/>
  <c r="Y60" i="3"/>
  <c r="AA60" i="3"/>
  <c r="AB60" i="3"/>
  <c r="AA62" i="3"/>
  <c r="AB62" i="3"/>
  <c r="AB64" i="3"/>
  <c r="AB65" i="3"/>
  <c r="AB66" i="3"/>
  <c r="AB67" i="3"/>
  <c r="AB68" i="3"/>
  <c r="AB69" i="3"/>
  <c r="AB70" i="3"/>
  <c r="Y71" i="3"/>
  <c r="AA71" i="3"/>
  <c r="AB71" i="3"/>
  <c r="AB72" i="3"/>
  <c r="AB73" i="3"/>
  <c r="AB74" i="3"/>
  <c r="AB75" i="3"/>
  <c r="AB76" i="3"/>
  <c r="AB77" i="3"/>
  <c r="AB78" i="3"/>
  <c r="AB79" i="3"/>
  <c r="AA61" i="3"/>
  <c r="AB61" i="3"/>
  <c r="AA63" i="3"/>
  <c r="AB63" i="3"/>
  <c r="AB80" i="3"/>
  <c r="AB87" i="3"/>
  <c r="AE4" i="3"/>
  <c r="AE5" i="3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20" i="3"/>
  <c r="AE21" i="3"/>
  <c r="AE22" i="3"/>
  <c r="AE23" i="3"/>
  <c r="AE24" i="3"/>
  <c r="AE25" i="3"/>
  <c r="AE26" i="3"/>
  <c r="AE28" i="3"/>
  <c r="AE29" i="3"/>
  <c r="AE30" i="3"/>
  <c r="AE31" i="3"/>
  <c r="AE32" i="3"/>
  <c r="AE33" i="3"/>
  <c r="AE34" i="3"/>
  <c r="AE36" i="3"/>
  <c r="AE37" i="3"/>
  <c r="AE38" i="3"/>
  <c r="AE39" i="3"/>
  <c r="AE40" i="3"/>
  <c r="AE41" i="3"/>
  <c r="AE42" i="3"/>
  <c r="AE44" i="3"/>
  <c r="AE45" i="3"/>
  <c r="AE46" i="3"/>
  <c r="AE47" i="3"/>
  <c r="AE48" i="3"/>
  <c r="AE49" i="3"/>
  <c r="AE50" i="3"/>
  <c r="AE52" i="3"/>
  <c r="AE53" i="3"/>
  <c r="AE54" i="3"/>
  <c r="AE55" i="3"/>
  <c r="AE56" i="3"/>
  <c r="AE57" i="3"/>
  <c r="AE58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7" i="3"/>
  <c r="AB81" i="3"/>
  <c r="AB88" i="3"/>
  <c r="AE81" i="3"/>
  <c r="AE88" i="3"/>
  <c r="R87" i="3"/>
  <c r="M87" i="3"/>
  <c r="F6" i="1"/>
  <c r="E6" i="1"/>
  <c r="D6" i="1"/>
  <c r="C6" i="1"/>
  <c r="F5" i="1"/>
  <c r="E5" i="1"/>
  <c r="D5" i="1"/>
  <c r="C5" i="1"/>
  <c r="Y72" i="3"/>
  <c r="Y48" i="3"/>
  <c r="Y49" i="3"/>
  <c r="Y50" i="3"/>
  <c r="Y52" i="3"/>
  <c r="Y53" i="3"/>
  <c r="Y54" i="3"/>
  <c r="Y55" i="3"/>
  <c r="Y57" i="3"/>
  <c r="Y58" i="3"/>
  <c r="Y64" i="3"/>
  <c r="Y65" i="3"/>
  <c r="Y66" i="3"/>
  <c r="Y67" i="3"/>
  <c r="Y68" i="3"/>
  <c r="Y69" i="3"/>
  <c r="Y70" i="3"/>
  <c r="AA67" i="3"/>
  <c r="AA48" i="3"/>
  <c r="AA49" i="3"/>
  <c r="AA50" i="3"/>
  <c r="AA52" i="3"/>
  <c r="AA57" i="3"/>
  <c r="AA58" i="3"/>
  <c r="AA65" i="3"/>
  <c r="AA66" i="3"/>
  <c r="AA72" i="3"/>
  <c r="AE84" i="3"/>
  <c r="M84" i="3"/>
  <c r="R84" i="3"/>
  <c r="W84" i="3"/>
  <c r="W83" i="3"/>
  <c r="R83" i="3"/>
  <c r="M83" i="3"/>
  <c r="W82" i="3"/>
  <c r="R82" i="3"/>
  <c r="M82" i="3"/>
  <c r="G82" i="3"/>
  <c r="AA20" i="3"/>
  <c r="AA28" i="3"/>
  <c r="AA44" i="3"/>
  <c r="AB84" i="3"/>
  <c r="AA64" i="3"/>
  <c r="O64" i="3"/>
  <c r="Q64" i="3"/>
  <c r="J64" i="3"/>
  <c r="K64" i="3"/>
  <c r="L64" i="3"/>
  <c r="F64" i="3"/>
  <c r="K30" i="3"/>
  <c r="L30" i="3"/>
  <c r="H31" i="3"/>
  <c r="J31" i="3"/>
  <c r="K31" i="3"/>
  <c r="L31" i="3"/>
  <c r="H32" i="3"/>
  <c r="J32" i="3"/>
  <c r="K32" i="3"/>
  <c r="L32" i="3"/>
  <c r="H33" i="3"/>
  <c r="J33" i="3"/>
  <c r="K33" i="3"/>
  <c r="L33" i="3"/>
  <c r="J34" i="3"/>
  <c r="K34" i="3"/>
  <c r="L34" i="3"/>
  <c r="K36" i="3"/>
  <c r="L36" i="3"/>
  <c r="J37" i="3"/>
  <c r="K37" i="3"/>
  <c r="L37" i="3"/>
  <c r="K38" i="3"/>
  <c r="L38" i="3"/>
  <c r="H39" i="3"/>
  <c r="J39" i="3"/>
  <c r="K39" i="3"/>
  <c r="L39" i="3"/>
  <c r="H40" i="3"/>
  <c r="J40" i="3"/>
  <c r="K40" i="3"/>
  <c r="L40" i="3"/>
  <c r="H41" i="3"/>
  <c r="J41" i="3"/>
  <c r="K41" i="3"/>
  <c r="L41" i="3"/>
  <c r="H42" i="3"/>
  <c r="J42" i="3"/>
  <c r="K42" i="3"/>
  <c r="L42" i="3"/>
  <c r="K44" i="3"/>
  <c r="L44" i="3"/>
  <c r="H45" i="3"/>
  <c r="J45" i="3"/>
  <c r="K45" i="3"/>
  <c r="L45" i="3"/>
  <c r="H46" i="3"/>
  <c r="J46" i="3"/>
  <c r="K46" i="3"/>
  <c r="L46" i="3"/>
  <c r="H47" i="3"/>
  <c r="J47" i="3"/>
  <c r="K47" i="3"/>
  <c r="L47" i="3"/>
  <c r="H48" i="3"/>
  <c r="J48" i="3"/>
  <c r="K48" i="3"/>
  <c r="L48" i="3"/>
  <c r="H49" i="3"/>
  <c r="J49" i="3"/>
  <c r="K49" i="3"/>
  <c r="L49" i="3"/>
  <c r="H50" i="3"/>
  <c r="J50" i="3"/>
  <c r="K50" i="3"/>
  <c r="L50" i="3"/>
  <c r="H52" i="3"/>
  <c r="J52" i="3"/>
  <c r="K52" i="3"/>
  <c r="L52" i="3"/>
  <c r="H53" i="3"/>
  <c r="J53" i="3"/>
  <c r="K53" i="3"/>
  <c r="L53" i="3"/>
  <c r="K54" i="3"/>
  <c r="L54" i="3"/>
  <c r="H55" i="3"/>
  <c r="J55" i="3"/>
  <c r="K55" i="3"/>
  <c r="L55" i="3"/>
  <c r="H56" i="3"/>
  <c r="J56" i="3"/>
  <c r="K56" i="3"/>
  <c r="L56" i="3"/>
  <c r="H57" i="3"/>
  <c r="J57" i="3"/>
  <c r="K57" i="3"/>
  <c r="L57" i="3"/>
  <c r="H58" i="3"/>
  <c r="J58" i="3"/>
  <c r="K58" i="3"/>
  <c r="L58" i="3"/>
  <c r="H60" i="3"/>
  <c r="J60" i="3"/>
  <c r="K60" i="3"/>
  <c r="L60" i="3"/>
  <c r="K61" i="3"/>
  <c r="L61" i="3"/>
  <c r="J62" i="3"/>
  <c r="K62" i="3"/>
  <c r="L62" i="3"/>
  <c r="H23" i="3"/>
  <c r="J23" i="3"/>
  <c r="K23" i="3"/>
  <c r="L23" i="3"/>
  <c r="H24" i="3"/>
  <c r="J24" i="3"/>
  <c r="K24" i="3"/>
  <c r="L24" i="3"/>
  <c r="H25" i="3"/>
  <c r="J25" i="3"/>
  <c r="K25" i="3"/>
  <c r="L25" i="3"/>
  <c r="H16" i="3"/>
  <c r="J16" i="3"/>
  <c r="K16" i="3"/>
  <c r="L16" i="3"/>
  <c r="K14" i="3"/>
  <c r="L14" i="3"/>
  <c r="H29" i="3"/>
  <c r="H21" i="3"/>
  <c r="H8" i="3"/>
  <c r="H9" i="3"/>
  <c r="H10" i="3"/>
  <c r="H11" i="3"/>
  <c r="H12" i="3"/>
  <c r="H13" i="3"/>
  <c r="H15" i="3"/>
  <c r="H17" i="3"/>
  <c r="F63" i="3"/>
  <c r="J63" i="3"/>
  <c r="K63" i="3"/>
  <c r="L63" i="3"/>
  <c r="O63" i="3"/>
  <c r="Q63" i="3"/>
  <c r="F18" i="3"/>
  <c r="G18" i="3"/>
  <c r="I18" i="3"/>
  <c r="J18" i="3"/>
  <c r="K18" i="3"/>
  <c r="L18" i="3"/>
  <c r="U18" i="3"/>
  <c r="Z18" i="3"/>
  <c r="AA36" i="3"/>
  <c r="G36" i="3"/>
  <c r="F36" i="3"/>
  <c r="Y34" i="3"/>
  <c r="AA34" i="3"/>
  <c r="T34" i="3"/>
  <c r="V34" i="3"/>
  <c r="O34" i="3"/>
  <c r="Q34" i="3"/>
  <c r="G34" i="3"/>
  <c r="F34" i="3"/>
  <c r="AA33" i="3"/>
  <c r="T33" i="3"/>
  <c r="V33" i="3"/>
  <c r="O33" i="3"/>
  <c r="Q33" i="3"/>
  <c r="F33" i="3"/>
  <c r="F10" i="3"/>
  <c r="J10" i="3"/>
  <c r="K10" i="3"/>
  <c r="L10" i="3"/>
  <c r="O10" i="3"/>
  <c r="Q10" i="3"/>
  <c r="T10" i="3"/>
  <c r="V10" i="3"/>
  <c r="Y10" i="3"/>
  <c r="AA10" i="3"/>
  <c r="J79" i="3"/>
  <c r="K79" i="3"/>
  <c r="L79" i="3"/>
  <c r="M79" i="3"/>
  <c r="O79" i="3"/>
  <c r="Q79" i="3"/>
  <c r="T79" i="3"/>
  <c r="V79" i="3"/>
  <c r="Y79" i="3"/>
  <c r="AA79" i="3"/>
  <c r="F79" i="3"/>
  <c r="T58" i="3"/>
  <c r="V58" i="3"/>
  <c r="T60" i="3"/>
  <c r="V60" i="3"/>
  <c r="K28" i="3"/>
  <c r="L28" i="3"/>
  <c r="F28" i="3"/>
  <c r="G28" i="3"/>
  <c r="F25" i="3"/>
  <c r="O25" i="3"/>
  <c r="Q25" i="3"/>
  <c r="T25" i="3"/>
  <c r="V25" i="3"/>
  <c r="AA25" i="3"/>
  <c r="O58" i="3"/>
  <c r="Q58" i="3"/>
  <c r="O60" i="3"/>
  <c r="Q60" i="3"/>
  <c r="O7" i="3"/>
  <c r="O8" i="3"/>
  <c r="O9" i="3"/>
  <c r="O11" i="3"/>
  <c r="O12" i="3"/>
  <c r="O13" i="3"/>
  <c r="O14" i="3"/>
  <c r="O16" i="3"/>
  <c r="O37" i="3"/>
  <c r="O38" i="3"/>
  <c r="O40" i="3"/>
  <c r="O45" i="3"/>
  <c r="O46" i="3"/>
  <c r="O48" i="3"/>
  <c r="O53" i="3"/>
  <c r="O54" i="3"/>
  <c r="O56" i="3"/>
  <c r="O21" i="3"/>
  <c r="O22" i="3"/>
  <c r="O24" i="3"/>
  <c r="O26" i="3"/>
  <c r="O29" i="3"/>
  <c r="O30" i="3"/>
  <c r="O32" i="3"/>
  <c r="O62" i="3"/>
  <c r="O65" i="3"/>
  <c r="O68" i="3"/>
  <c r="O69" i="3"/>
  <c r="O70" i="3"/>
  <c r="O72" i="3"/>
  <c r="O73" i="3"/>
  <c r="O74" i="3"/>
  <c r="O75" i="3"/>
  <c r="O76" i="3"/>
  <c r="O77" i="3"/>
  <c r="O78" i="3"/>
  <c r="T7" i="3"/>
  <c r="T8" i="3"/>
  <c r="T9" i="3"/>
  <c r="T11" i="3"/>
  <c r="T12" i="3"/>
  <c r="T13" i="3"/>
  <c r="T14" i="3"/>
  <c r="T15" i="3"/>
  <c r="T37" i="3"/>
  <c r="T38" i="3"/>
  <c r="T39" i="3"/>
  <c r="T45" i="3"/>
  <c r="T46" i="3"/>
  <c r="T47" i="3"/>
  <c r="T53" i="3"/>
  <c r="T54" i="3"/>
  <c r="T55" i="3"/>
  <c r="T21" i="3"/>
  <c r="T22" i="3"/>
  <c r="T23" i="3"/>
  <c r="T26" i="3"/>
  <c r="T29" i="3"/>
  <c r="T30" i="3"/>
  <c r="T31" i="3"/>
  <c r="T68" i="3"/>
  <c r="T69" i="3"/>
  <c r="T70" i="3"/>
  <c r="T71" i="3"/>
  <c r="T73" i="3"/>
  <c r="T74" i="3"/>
  <c r="T75" i="3"/>
  <c r="T76" i="3"/>
  <c r="T77" i="3"/>
  <c r="T5" i="3"/>
  <c r="O5" i="3"/>
  <c r="H5" i="3"/>
  <c r="F58" i="3"/>
  <c r="F60" i="3"/>
  <c r="G60" i="3"/>
  <c r="F6" i="3"/>
  <c r="F7" i="3"/>
  <c r="F8" i="3"/>
  <c r="F9" i="3"/>
  <c r="F11" i="3"/>
  <c r="F12" i="3"/>
  <c r="F13" i="3"/>
  <c r="F14" i="3"/>
  <c r="F15" i="3"/>
  <c r="F16" i="3"/>
  <c r="F17" i="3"/>
  <c r="F20" i="3"/>
  <c r="F37" i="3"/>
  <c r="F38" i="3"/>
  <c r="F39" i="3"/>
  <c r="F40" i="3"/>
  <c r="F41" i="3"/>
  <c r="F42" i="3"/>
  <c r="F44" i="3"/>
  <c r="F45" i="3"/>
  <c r="F46" i="3"/>
  <c r="F47" i="3"/>
  <c r="F48" i="3"/>
  <c r="F49" i="3"/>
  <c r="F50" i="3"/>
  <c r="F52" i="3"/>
  <c r="F53" i="3"/>
  <c r="F54" i="3"/>
  <c r="F55" i="3"/>
  <c r="F56" i="3"/>
  <c r="F57" i="3"/>
  <c r="F21" i="3"/>
  <c r="F22" i="3"/>
  <c r="F23" i="3"/>
  <c r="F24" i="3"/>
  <c r="F26" i="3"/>
  <c r="F29" i="3"/>
  <c r="F30" i="3"/>
  <c r="F31" i="3"/>
  <c r="F32" i="3"/>
  <c r="F62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5" i="3"/>
  <c r="AA74" i="3"/>
  <c r="AA75" i="3"/>
  <c r="AA76" i="3"/>
  <c r="AA77" i="3"/>
  <c r="AA73" i="3"/>
  <c r="V74" i="3"/>
  <c r="V75" i="3"/>
  <c r="V76" i="3"/>
  <c r="V77" i="3"/>
  <c r="V73" i="3"/>
  <c r="Q74" i="3"/>
  <c r="Q75" i="3"/>
  <c r="Q76" i="3"/>
  <c r="Q77" i="3"/>
  <c r="Q73" i="3"/>
  <c r="Y7" i="3"/>
  <c r="AA7" i="3"/>
  <c r="Z7" i="3"/>
  <c r="Y8" i="3"/>
  <c r="AA8" i="3"/>
  <c r="Y9" i="3"/>
  <c r="AA9" i="3"/>
  <c r="Z9" i="3"/>
  <c r="Y11" i="3"/>
  <c r="AA11" i="3"/>
  <c r="Y12" i="3"/>
  <c r="AA12" i="3"/>
  <c r="Z12" i="3"/>
  <c r="Y13" i="3"/>
  <c r="AA13" i="3"/>
  <c r="Y14" i="3"/>
  <c r="AA14" i="3"/>
  <c r="Y15" i="3"/>
  <c r="AA15" i="3"/>
  <c r="Y37" i="3"/>
  <c r="AA37" i="3"/>
  <c r="Y38" i="3"/>
  <c r="AA38" i="3"/>
  <c r="Y39" i="3"/>
  <c r="AA39" i="3"/>
  <c r="Y40" i="3"/>
  <c r="AA40" i="3"/>
  <c r="Y41" i="3"/>
  <c r="AA41" i="3"/>
  <c r="Z41" i="3"/>
  <c r="Y42" i="3"/>
  <c r="AA42" i="3"/>
  <c r="Z42" i="3"/>
  <c r="Y45" i="3"/>
  <c r="AA45" i="3"/>
  <c r="Y46" i="3"/>
  <c r="AA46" i="3"/>
  <c r="Y47" i="3"/>
  <c r="AA47" i="3"/>
  <c r="AA53" i="3"/>
  <c r="AA54" i="3"/>
  <c r="AA55" i="3"/>
  <c r="Y21" i="3"/>
  <c r="AA21" i="3"/>
  <c r="Y22" i="3"/>
  <c r="AA22" i="3"/>
  <c r="Y23" i="3"/>
  <c r="AA23" i="3"/>
  <c r="AA24" i="3"/>
  <c r="Y26" i="3"/>
  <c r="AA26" i="3"/>
  <c r="Y29" i="3"/>
  <c r="AA29" i="3"/>
  <c r="Y30" i="3"/>
  <c r="AA30" i="3"/>
  <c r="Y31" i="3"/>
  <c r="AA31" i="3"/>
  <c r="Y32" i="3"/>
  <c r="AA32" i="3"/>
  <c r="AA68" i="3"/>
  <c r="AA69" i="3"/>
  <c r="Z69" i="3"/>
  <c r="AA70" i="3"/>
  <c r="Z70" i="3"/>
  <c r="Y78" i="3"/>
  <c r="AA78" i="3"/>
  <c r="V5" i="3"/>
  <c r="V7" i="3"/>
  <c r="U7" i="3"/>
  <c r="V8" i="3"/>
  <c r="V9" i="3"/>
  <c r="U9" i="3"/>
  <c r="V11" i="3"/>
  <c r="V12" i="3"/>
  <c r="U12" i="3"/>
  <c r="V13" i="3"/>
  <c r="V14" i="3"/>
  <c r="V15" i="3"/>
  <c r="V37" i="3"/>
  <c r="V38" i="3"/>
  <c r="V39" i="3"/>
  <c r="V45" i="3"/>
  <c r="V46" i="3"/>
  <c r="V47" i="3"/>
  <c r="V53" i="3"/>
  <c r="V54" i="3"/>
  <c r="V55" i="3"/>
  <c r="V21" i="3"/>
  <c r="V22" i="3"/>
  <c r="V23" i="3"/>
  <c r="V26" i="3"/>
  <c r="V29" i="3"/>
  <c r="V30" i="3"/>
  <c r="V31" i="3"/>
  <c r="V68" i="3"/>
  <c r="V69" i="3"/>
  <c r="U69" i="3"/>
  <c r="V70" i="3"/>
  <c r="U70" i="3"/>
  <c r="V71" i="3"/>
  <c r="Q5" i="3"/>
  <c r="Q7" i="3"/>
  <c r="P7" i="3"/>
  <c r="Q8" i="3"/>
  <c r="Q9" i="3"/>
  <c r="P9" i="3"/>
  <c r="Q11" i="3"/>
  <c r="Q12" i="3"/>
  <c r="P12" i="3"/>
  <c r="Q13" i="3"/>
  <c r="Q14" i="3"/>
  <c r="Q16" i="3"/>
  <c r="P17" i="3"/>
  <c r="Q37" i="3"/>
  <c r="Q38" i="3"/>
  <c r="Q40" i="3"/>
  <c r="Q45" i="3"/>
  <c r="Q46" i="3"/>
  <c r="Q48" i="3"/>
  <c r="Q53" i="3"/>
  <c r="Q54" i="3"/>
  <c r="Q56" i="3"/>
  <c r="Q21" i="3"/>
  <c r="Q22" i="3"/>
  <c r="Q24" i="3"/>
  <c r="Q26" i="3"/>
  <c r="Q29" i="3"/>
  <c r="Q30" i="3"/>
  <c r="Q32" i="3"/>
  <c r="Q62" i="3"/>
  <c r="Q65" i="3"/>
  <c r="Q68" i="3"/>
  <c r="Q69" i="3"/>
  <c r="P69" i="3"/>
  <c r="Q70" i="3"/>
  <c r="P70" i="3"/>
  <c r="Q72" i="3"/>
  <c r="Q78" i="3"/>
  <c r="I17" i="3"/>
  <c r="I49" i="3"/>
  <c r="I50" i="3"/>
  <c r="J26" i="3"/>
  <c r="J66" i="3"/>
  <c r="I69" i="3"/>
  <c r="I70" i="3"/>
  <c r="M74" i="3"/>
  <c r="M75" i="3"/>
  <c r="M76" i="3"/>
  <c r="M77" i="3"/>
  <c r="J78" i="3"/>
  <c r="M78" i="3"/>
  <c r="J15" i="3"/>
  <c r="J17" i="3"/>
  <c r="J21" i="3"/>
  <c r="J29" i="3"/>
  <c r="Y73" i="3"/>
  <c r="Y74" i="3"/>
  <c r="Y75" i="3"/>
  <c r="Y76" i="3"/>
  <c r="Y77" i="3"/>
  <c r="O80" i="3"/>
  <c r="T80" i="3"/>
  <c r="Y80" i="3"/>
  <c r="I9" i="3"/>
  <c r="I12" i="3"/>
  <c r="G50" i="3"/>
  <c r="G49" i="3"/>
  <c r="G7" i="3"/>
  <c r="G9" i="3"/>
  <c r="G12" i="3"/>
  <c r="G17" i="3"/>
  <c r="G41" i="3"/>
  <c r="G42" i="3"/>
  <c r="G57" i="3"/>
  <c r="G26" i="3"/>
  <c r="G69" i="3"/>
  <c r="G70" i="3"/>
  <c r="J7" i="3"/>
  <c r="K7" i="3"/>
  <c r="J8" i="3"/>
  <c r="K8" i="3"/>
  <c r="J9" i="3"/>
  <c r="K9" i="3"/>
  <c r="J11" i="3"/>
  <c r="K11" i="3"/>
  <c r="J12" i="3"/>
  <c r="K12" i="3"/>
  <c r="J13" i="3"/>
  <c r="K13" i="3"/>
  <c r="K15" i="3"/>
  <c r="K17" i="3"/>
  <c r="K20" i="3"/>
  <c r="K21" i="3"/>
  <c r="K22" i="3"/>
  <c r="K26" i="3"/>
  <c r="K29" i="3"/>
  <c r="J65" i="3"/>
  <c r="K65" i="3"/>
  <c r="K66" i="3"/>
  <c r="K67" i="3"/>
  <c r="J68" i="3"/>
  <c r="K68" i="3"/>
  <c r="J69" i="3"/>
  <c r="K69" i="3"/>
  <c r="J70" i="3"/>
  <c r="K70" i="3"/>
  <c r="K71" i="3"/>
  <c r="J72" i="3"/>
  <c r="K72" i="3"/>
  <c r="K73" i="3"/>
  <c r="K74" i="3"/>
  <c r="K75" i="3"/>
  <c r="K76" i="3"/>
  <c r="K77" i="3"/>
  <c r="K78" i="3"/>
  <c r="J5" i="3"/>
  <c r="K5" i="3"/>
  <c r="K6" i="3"/>
  <c r="K4" i="3"/>
  <c r="L13" i="3"/>
  <c r="L20" i="3"/>
  <c r="L67" i="3"/>
  <c r="L70" i="3"/>
  <c r="L69" i="3"/>
  <c r="L68" i="3"/>
  <c r="L65" i="3"/>
  <c r="L26" i="3"/>
  <c r="L22" i="3"/>
  <c r="L21" i="3"/>
  <c r="L17" i="3"/>
  <c r="L15" i="3"/>
  <c r="L5" i="3"/>
  <c r="L66" i="3"/>
  <c r="K80" i="3"/>
  <c r="L6" i="3"/>
  <c r="L7" i="3"/>
  <c r="L8" i="3"/>
  <c r="L9" i="3"/>
  <c r="L11" i="3"/>
  <c r="L12" i="3"/>
  <c r="L29" i="3"/>
  <c r="L71" i="3"/>
  <c r="L72" i="3"/>
  <c r="L78" i="3"/>
  <c r="L77" i="3"/>
  <c r="L76" i="3"/>
  <c r="L75" i="3"/>
  <c r="L74" i="3"/>
  <c r="L73" i="3"/>
</calcChain>
</file>

<file path=xl/sharedStrings.xml><?xml version="1.0" encoding="utf-8"?>
<sst xmlns="http://schemas.openxmlformats.org/spreadsheetml/2006/main" count="926" uniqueCount="307">
  <si>
    <t>GBE Green Building Encyclopaedia</t>
  </si>
  <si>
    <t>Social media</t>
  </si>
  <si>
    <t>Manufacturer Logo</t>
  </si>
  <si>
    <t>Manufacturer Accreditation logos</t>
  </si>
  <si>
    <t>Manufacturer Data Schedule</t>
  </si>
  <si>
    <t>Column</t>
  </si>
  <si>
    <t>Left top</t>
  </si>
  <si>
    <t>Left mid</t>
  </si>
  <si>
    <t>Left bottom</t>
  </si>
  <si>
    <t>Middle top</t>
  </si>
  <si>
    <t>Middle mid</t>
  </si>
  <si>
    <t>Middle Bottom</t>
  </si>
  <si>
    <t>Company Name</t>
  </si>
  <si>
    <t>Left Top</t>
  </si>
  <si>
    <t>Google Map local</t>
  </si>
  <si>
    <t>Google Map national</t>
  </si>
  <si>
    <t>Literature covers</t>
  </si>
  <si>
    <t>Right top</t>
  </si>
  <si>
    <t>Manufacturer's document downloads</t>
  </si>
  <si>
    <t>Manufacturer's documents listed</t>
  </si>
  <si>
    <t>Manufacturer's documents listed/linked downloads</t>
  </si>
  <si>
    <t>6 Core Pages list/linking Manufacturer, Suppliers, Installers, Products, Accessories, Systems</t>
  </si>
  <si>
    <t>Right middle</t>
  </si>
  <si>
    <t>Right bottom</t>
  </si>
  <si>
    <t>Literature covers linked to files</t>
  </si>
  <si>
    <t>Contact Details: T F E W</t>
  </si>
  <si>
    <t>Social media listed/linked</t>
  </si>
  <si>
    <t>List/Links to/from relevent GBE content: Jargon Buster, Checklist, Problems and Solutions, Design guides, etc.</t>
  </si>
  <si>
    <t>Lists to relevent GBE content: Jargon Buster, Checklist, Problems and Solutions, Design guides, etc.</t>
  </si>
  <si>
    <t>2 of 6 Core Pages list/linking Manufacturer, Products or Systems</t>
  </si>
  <si>
    <t>Contact Details: Contact Name T M F E W</t>
  </si>
  <si>
    <t>Product Name</t>
  </si>
  <si>
    <t>GBE Basics</t>
  </si>
  <si>
    <t>GBS Specification Basics</t>
  </si>
  <si>
    <t>GBE Product Page Data Schedule</t>
  </si>
  <si>
    <t>GBE PASS Product Accessory System Screening Schedule</t>
  </si>
  <si>
    <t>CAPEM Product Data Schedule</t>
  </si>
  <si>
    <t>Images Product evaluation Logos and Labels</t>
  </si>
  <si>
    <t>Images: Others</t>
  </si>
  <si>
    <t>Middle bottom</t>
  </si>
  <si>
    <t>2 of 6 Core Pages list/linking Manufacturer and Systems</t>
  </si>
  <si>
    <t>Product, Accessory or System Page</t>
  </si>
  <si>
    <t>Manufacturer, Supplier or Installer Page</t>
  </si>
  <si>
    <t>Lists to relevent GBE content pages: Jargon Buster, Checklist, Problems and Solutions, Design guides, etc.</t>
  </si>
  <si>
    <t xml:space="preserve">Basic </t>
  </si>
  <si>
    <t>Standard</t>
  </si>
  <si>
    <t xml:space="preserve">Enhanced </t>
  </si>
  <si>
    <t>Premium</t>
  </si>
  <si>
    <t>GBE INCUBATOR schedule</t>
  </si>
  <si>
    <t>GBE For and against</t>
  </si>
  <si>
    <t>free entry from database</t>
  </si>
  <si>
    <t>Task</t>
  </si>
  <si>
    <t>Yes</t>
  </si>
  <si>
    <t>No</t>
  </si>
  <si>
    <t>Data collecting against 400 screening criteria</t>
  </si>
  <si>
    <t>Essential to improve user service considerably</t>
  </si>
  <si>
    <t>POA</t>
  </si>
  <si>
    <t>Product passport to enable second life</t>
  </si>
  <si>
    <t>RIBA CI/SfB classification of literature or samples</t>
  </si>
  <si>
    <t>Website</t>
  </si>
  <si>
    <t>http://www.greenspecdownload.co.uk/index.php?cID=692</t>
  </si>
  <si>
    <t>Download this page as an excel calculator file from the above web page right column</t>
  </si>
  <si>
    <t>Contact</t>
  </si>
  <si>
    <t>BrianSpecMan@aol.com</t>
  </si>
  <si>
    <t>Brian Murphy</t>
  </si>
  <si>
    <t>Manufacturer/Supplier Services Index</t>
  </si>
  <si>
    <t>Potential Sub-total (no VAT)</t>
  </si>
  <si>
    <t>Premium Yes/No</t>
  </si>
  <si>
    <t>Enhanced</t>
  </si>
  <si>
    <t>Your total (no VAT)</t>
  </si>
  <si>
    <t>Premium basket
(no VAT)</t>
  </si>
  <si>
    <t>VAT 0.0</t>
  </si>
  <si>
    <t>Standard: Cost of required quantity</t>
  </si>
  <si>
    <t>Enhanced:  cost of required quantity</t>
  </si>
  <si>
    <t>Premium: Quantity Required</t>
  </si>
  <si>
    <t>Total</t>
  </si>
  <si>
    <t>Collaborator Price Options</t>
  </si>
  <si>
    <t>No VAT</t>
  </si>
  <si>
    <t>Basic</t>
  </si>
  <si>
    <t>Free initial assessment: For and Against</t>
  </si>
  <si>
    <t>Collaborator File uploads</t>
  </si>
  <si>
    <t>Linking of 6 CORE Pages</t>
  </si>
  <si>
    <t>Only 1 of 4</t>
  </si>
  <si>
    <t>Bespoke</t>
  </si>
  <si>
    <t>Bespoke Quantity Required</t>
  </si>
  <si>
    <t>Bespoke Yes/No</t>
  </si>
  <si>
    <t>Bespoke basket
(no VAT)</t>
  </si>
  <si>
    <t>Free</t>
  </si>
  <si>
    <t>Complete</t>
  </si>
  <si>
    <t>Progress</t>
  </si>
  <si>
    <t>01733 238148   07973 281024</t>
  </si>
  <si>
    <t>Product Name, GBE Basics, GBE Spec basics, For and Against</t>
  </si>
  <si>
    <t>Essential data for NGS PASS Product Accessory System Screening</t>
  </si>
  <si>
    <t>How does this product compare with average in same group? Better and Worse</t>
  </si>
  <si>
    <t xml:space="preserve">Review of literature, this will feedback into Pre-PASS and INCUBATOR </t>
  </si>
  <si>
    <t>Records the initial assessment in NGS PRODUCT PAGE: INCUBATOR SCHEDULE</t>
  </si>
  <si>
    <t>Accessory Name, GBE Basics, GBE Spec basics, For and Against</t>
  </si>
  <si>
    <t xml:space="preserve">Previous +: INCUBATOR Schedule; Manufacturer's Logo; Accreditation Logos </t>
  </si>
  <si>
    <t>Previous +: Social Media listed/linked; Endoresement and Accolade Logos</t>
  </si>
  <si>
    <t>Previous +: Contact Name &amp; Mobile; MANUFACTURER DATA SCHEDULE; Google map Local; literature covers linked</t>
  </si>
  <si>
    <t>Previous +: ACCESSORY DATA SCHEDULE; literature covers linked</t>
  </si>
  <si>
    <t>Previous +: Contact Name &amp; Mobile; SUPPLIER DATA SCHEDULE; Google map Local; literature covers linked</t>
  </si>
  <si>
    <t>Previous +: SYSTEM DATA SCHEDULE; literature covers linked</t>
  </si>
  <si>
    <t xml:space="preserve">Previous +: INCUBATOR Schedule; System's Logo; Accreditation Logos </t>
  </si>
  <si>
    <t>Previous +: INCUBATOR Schedule; Product Logos; Accreditation Logos</t>
  </si>
  <si>
    <t>Previous +: INCUBATOR schedule; Accessory Logos; Accreditation Logos</t>
  </si>
  <si>
    <t>Essential information added to schedule</t>
  </si>
  <si>
    <t>Replace Yes or No according to the service required</t>
  </si>
  <si>
    <t>Company Name; Contact details; Google Map National; lists of GBE download files linked</t>
  </si>
  <si>
    <t>Important company documents uploaded for users to download</t>
  </si>
  <si>
    <t>Previous +: Contact Name &amp; Mobile; INSTALLER DATA SCHEDULE; Google map Local; literature covers linked</t>
  </si>
  <si>
    <t>Previous +: PRODUCT DATA SCHEDULE; literature covers linked</t>
  </si>
  <si>
    <t>System Name, GBE Basics, GBE Spec basics, For and Against</t>
  </si>
  <si>
    <t>Important PRODUCT documents uploaded for users to download for free</t>
  </si>
  <si>
    <t>Important ACCESSORY documents uploaded for users to download for free</t>
  </si>
  <si>
    <t>Important SYSTEM documents uploaded for users to download for free</t>
  </si>
  <si>
    <t>Previous +: System Endoresement and Accolade Logos</t>
  </si>
  <si>
    <t>Previous +: Accessory Endoresement and Accolade Logos</t>
  </si>
  <si>
    <t>Previous +: Product Endoresement and Accolade Logos</t>
  </si>
  <si>
    <t>1 initial and annual Report with daily download statistics (more frequently? Just increase quantity required)</t>
  </si>
  <si>
    <t>Building element assembly page with product/accessory/system incorporated</t>
  </si>
  <si>
    <t>Building Element Sustainability Test report</t>
  </si>
  <si>
    <t>GBE LIT AUDIT</t>
  </si>
  <si>
    <t>GBE INCUBATOR</t>
  </si>
  <si>
    <t>GBE COMPARE Product Group</t>
  </si>
  <si>
    <t>GBE COMPARE REPORT Product</t>
  </si>
  <si>
    <t>GBE MANUFACTURER PAGE Basic</t>
  </si>
  <si>
    <t>GBE MANUFACTURER PAGE Standard</t>
  </si>
  <si>
    <t>GBE MANUFACTURER PAGE Enhanced</t>
  </si>
  <si>
    <t>GBE MANUFACTURER PAGE Premium</t>
  </si>
  <si>
    <t>GBE MANUFACTURER DATA COLLECTION</t>
  </si>
  <si>
    <t>GBE MANUFACTURER DATA SCHEDULE</t>
  </si>
  <si>
    <t>GBE SUPPLIER PAGE basic</t>
  </si>
  <si>
    <t>GBE SUPPLIER PAGE Standard</t>
  </si>
  <si>
    <t>GBE SUPPLIER PAGE Enhanced</t>
  </si>
  <si>
    <t>GBE SUPPLIER PAGE Premium</t>
  </si>
  <si>
    <t>GBE SUPPLIER DATA COLLECTION</t>
  </si>
  <si>
    <t>GBE SUPPLIER DATA SCHEDULE</t>
  </si>
  <si>
    <t>GBE INSTALLER PAGE Basic</t>
  </si>
  <si>
    <t>GBE INSTALLER PAGE Standard</t>
  </si>
  <si>
    <t>GBE INSTALLER PAGE Enhanced</t>
  </si>
  <si>
    <t>GBE INSTALLER DATA COLLECTION</t>
  </si>
  <si>
    <t>GBE INSTALLER DATA SCHEDULE</t>
  </si>
  <si>
    <t>GBE PRODUCT PAGE Basic</t>
  </si>
  <si>
    <t>GBE PRODUCT PAGE Standard</t>
  </si>
  <si>
    <t>GBE PRODUCT PAGE Enhanced</t>
  </si>
  <si>
    <t>GBE PRODUCT PAGE Premium</t>
  </si>
  <si>
    <t>GBE PRODUCT DATA COLLECTION</t>
  </si>
  <si>
    <t>GBE PRODUCT DATA SCHEDULE</t>
  </si>
  <si>
    <t>GBE ACCESSORY PAGE Basic</t>
  </si>
  <si>
    <t>GBE ACCESSORY PAGE Standard</t>
  </si>
  <si>
    <t>GBE ACCESSORY PAGE Enhanced</t>
  </si>
  <si>
    <t>GBE ACCESSORY PAGE Premium</t>
  </si>
  <si>
    <t>GBE ACCESSORY DATA COLLECTION</t>
  </si>
  <si>
    <t>GBE ACCESSORY DATA SCHEDULE</t>
  </si>
  <si>
    <t>GBE SYSTEM PAGE basic</t>
  </si>
  <si>
    <t>GBE SYSTEM DATA COLLECTION</t>
  </si>
  <si>
    <t>GBE SYSTEM DATA SCHEDULE</t>
  </si>
  <si>
    <t>GBE JARGON BUSTER pages</t>
  </si>
  <si>
    <t>GBE DEFECTS pages</t>
  </si>
  <si>
    <t>GBE LINKING UP of pages</t>
  </si>
  <si>
    <t>GBE WEBSTATS</t>
  </si>
  <si>
    <t>GBE ELEMENTAL ASSEMBLY PAGE</t>
  </si>
  <si>
    <t>GBE BEST</t>
  </si>
  <si>
    <t>GBE BEACON</t>
  </si>
  <si>
    <t>GBE OUTLINE SPECIFCATION</t>
  </si>
  <si>
    <t>GBE ROBUST SPECIFICATION</t>
  </si>
  <si>
    <t>GBE SWMP</t>
  </si>
  <si>
    <t>GBE FM SPECIFICATION</t>
  </si>
  <si>
    <t>GBE ENDOF</t>
  </si>
  <si>
    <t>GBE PRODUCT PASSPORT</t>
  </si>
  <si>
    <t>GBE LITERATURE</t>
  </si>
  <si>
    <t>GBE CLASSIFY &amp; CI/SfB LABEL</t>
  </si>
  <si>
    <t>GBE CLASSIFY &amp; CI/SfB LABEL REPORT</t>
  </si>
  <si>
    <t>Building Element Assembly Code Number (CAWS:CI/SfB or Uniclass)</t>
  </si>
  <si>
    <t>Site Waste Management Plan checklist completed for product/accessory/system</t>
  </si>
  <si>
    <t>Facilities Management Specification to maintain product/accessory/system in use</t>
  </si>
  <si>
    <t>End of life opportunities for the product/accessory/system</t>
  </si>
  <si>
    <t>RIBA CI/SfB classification of literature or samples analysis and summary report</t>
  </si>
  <si>
    <t>2 hour</t>
  </si>
  <si>
    <t>Essential for users to have some information in NBS style short clause</t>
  </si>
  <si>
    <t>Extract information from all literature and write a ROBUST SPECIFICATION section to defend agaist substitution</t>
  </si>
  <si>
    <t xml:space="preserve">Essential joined up linking of related pages for users to find information in either direction </t>
  </si>
  <si>
    <t>GBE CHECKLIST pages</t>
  </si>
  <si>
    <t>Explaining defects that occur that the product/accessory/system sets out solve</t>
  </si>
  <si>
    <t>As many terms as necessary to explain product/accessory/system characteristics, application, problems</t>
  </si>
  <si>
    <t>Solution Providers</t>
  </si>
  <si>
    <t>Solutions</t>
  </si>
  <si>
    <t>As many trade checklists (Consider/Avoid/Minimise/Recycle) as apply to the product/accessory/system</t>
  </si>
  <si>
    <t>Notes</t>
  </si>
  <si>
    <t>may vary</t>
  </si>
  <si>
    <t>Longer PASS report judging products against 400 criteria</t>
  </si>
  <si>
    <t>GBE PASS DATA COLLLECTION</t>
  </si>
  <si>
    <t>GBE PASS A4 Sheet</t>
  </si>
  <si>
    <t>GBE PASS REPORT DATA COLLECTION</t>
  </si>
  <si>
    <t>GBE PASS REPORT</t>
  </si>
  <si>
    <t>GBE Pre-PASS</t>
  </si>
  <si>
    <t>2 days max.</t>
  </si>
  <si>
    <t>Data collection: Key, Environmental and Social Performance Indicators: KPI, EPI &amp; SPI COMPARE</t>
  </si>
  <si>
    <t>1 page A4</t>
  </si>
  <si>
    <t>COMPARE product and Report CONCLUSIONS</t>
  </si>
  <si>
    <t>2 to 6 of 6</t>
  </si>
  <si>
    <t>CORE PAGES linked up: Manufacturer/Supplier/Installer/Product/Accessory/System</t>
  </si>
  <si>
    <t>initial + Annual report</t>
  </si>
  <si>
    <t>Problems</t>
  </si>
  <si>
    <t>Basic: 
Quantity Required</t>
  </si>
  <si>
    <t>Basic: 
Yes/No</t>
  </si>
  <si>
    <t>Standard: Quantity required</t>
  </si>
  <si>
    <t>Standard: Yes/No</t>
  </si>
  <si>
    <t>Enhanced: Quantity Required</t>
  </si>
  <si>
    <t>Enhanced: Yes/No</t>
  </si>
  <si>
    <t>Enhanced: basket
(no VAT)</t>
  </si>
  <si>
    <t>Item Price:</t>
  </si>
  <si>
    <t>Literature text content prepared to explain and market green credentials, avoiding greenwash</t>
  </si>
  <si>
    <t>Price on Application</t>
  </si>
  <si>
    <t>www.greenspecdownload.co.uk soon to become www.greenbuildingencyclopaedia.uk</t>
  </si>
  <si>
    <t>CPD seminars applicable to the product/accessory/system</t>
  </si>
  <si>
    <t>GBE or Collaborators CPD seminars</t>
  </si>
  <si>
    <t>Replace numbers with actual number required</t>
  </si>
  <si>
    <t>GBE INSTALLER PAGE Premium</t>
  </si>
  <si>
    <t>GBE SYSTEM PAGE Standard</t>
  </si>
  <si>
    <t>GBE SYSTEM PAGE Enhanced</t>
  </si>
  <si>
    <t>GBE SYSTEM PAGE Premium</t>
  </si>
  <si>
    <t xml:space="preserve">Previous +: Supplier's Logo; Accreditation Logos </t>
  </si>
  <si>
    <t xml:space="preserve">Previous +: Installer's Logo; Accreditation Logos </t>
  </si>
  <si>
    <t>Standard: basket
(no VAT)</t>
  </si>
  <si>
    <t>Specific requirements identified for bespoke service</t>
  </si>
  <si>
    <t>Renewal</t>
  </si>
  <si>
    <t>Annual</t>
  </si>
  <si>
    <t>At literature update</t>
  </si>
  <si>
    <t>If changes occur</t>
  </si>
  <si>
    <t>If it becomes available</t>
  </si>
  <si>
    <t>If product changes</t>
  </si>
  <si>
    <t>If accessory changes</t>
  </si>
  <si>
    <t>If System changes</t>
  </si>
  <si>
    <t>If anything changes</t>
  </si>
  <si>
    <t>Annual Renewal Fee</t>
  </si>
  <si>
    <t>Val-U-Therm Limited</t>
  </si>
  <si>
    <t>Auto Extract from database</t>
  </si>
  <si>
    <t>Print A3 landscape</t>
  </si>
  <si>
    <t>If changes occur other than at annual renewal, hourly rate may apply for extensive changes</t>
  </si>
  <si>
    <t>Scope of work in each task</t>
  </si>
  <si>
    <t>Based on number of products acessories and systems</t>
  </si>
  <si>
    <t>=</t>
  </si>
  <si>
    <t>Quantity discounted</t>
  </si>
  <si>
    <t>Price</t>
  </si>
  <si>
    <t>Based on number of 6 CORE PAGES included</t>
  </si>
  <si>
    <t>Standard Renewal (No VAT)</t>
  </si>
  <si>
    <t>Enhanced Renewal (No VAT)</t>
  </si>
  <si>
    <t>Premium Renewal (No VAT)</t>
  </si>
  <si>
    <t>Alternative 2: 5+ pages</t>
  </si>
  <si>
    <t>Alternative 1: 1 clause</t>
  </si>
  <si>
    <t>Annual renewal</t>
  </si>
  <si>
    <t>Euros</t>
  </si>
  <si>
    <t>Conversion rate</t>
  </si>
  <si>
    <t>5 days max.</t>
  </si>
  <si>
    <r>
      <t xml:space="preserve">Contact Details: </t>
    </r>
    <r>
      <rPr>
        <sz val="20"/>
        <color rgb="FFFF0000"/>
        <rFont val="Arial"/>
      </rPr>
      <t>Contact Name</t>
    </r>
    <r>
      <rPr>
        <sz val="20"/>
        <color theme="1"/>
        <rFont val="Arial"/>
      </rPr>
      <t xml:space="preserve"> T </t>
    </r>
    <r>
      <rPr>
        <sz val="20"/>
        <color rgb="FFFF0000"/>
        <rFont val="Arial"/>
      </rPr>
      <t>M</t>
    </r>
    <r>
      <rPr>
        <sz val="20"/>
        <color theme="1"/>
        <rFont val="Arial"/>
      </rPr>
      <t xml:space="preserve"> F E W</t>
    </r>
  </si>
  <si>
    <r>
      <t xml:space="preserve">Manufacturer Accreditation </t>
    </r>
    <r>
      <rPr>
        <sz val="20"/>
        <color rgb="FFFF0000"/>
        <rFont val="Arial"/>
      </rPr>
      <t>Endorsement Accolade</t>
    </r>
    <r>
      <rPr>
        <sz val="20"/>
        <color theme="1"/>
        <rFont val="Arial"/>
      </rPr>
      <t xml:space="preserve"> logos</t>
    </r>
  </si>
  <si>
    <r>
      <t>Manufacturer's documents listed</t>
    </r>
    <r>
      <rPr>
        <sz val="20"/>
        <color rgb="FFFF0000"/>
        <rFont val="Arial"/>
      </rPr>
      <t>/linked</t>
    </r>
    <r>
      <rPr>
        <sz val="20"/>
        <color theme="1"/>
        <rFont val="Arial"/>
      </rPr>
      <t xml:space="preserve"> downloads</t>
    </r>
  </si>
  <si>
    <r>
      <rPr>
        <sz val="20"/>
        <color rgb="FFFF0000"/>
        <rFont val="Arial"/>
      </rPr>
      <t>Links</t>
    </r>
    <r>
      <rPr>
        <sz val="20"/>
        <color theme="1"/>
        <rFont val="Arial"/>
      </rPr>
      <t xml:space="preserve"> to relevent GBE content pages: Jargon Buster, Checklist, Problems and Solutions, Design guides, etc.</t>
    </r>
  </si>
  <si>
    <r>
      <rPr>
        <sz val="20"/>
        <color rgb="FFFF0000"/>
        <rFont val="Arial"/>
      </rPr>
      <t>Links to/from</t>
    </r>
    <r>
      <rPr>
        <sz val="20"/>
        <color theme="1"/>
        <rFont val="Arial"/>
      </rPr>
      <t xml:space="preserve"> relevent</t>
    </r>
    <r>
      <rPr>
        <sz val="20"/>
        <color rgb="FFFF0000"/>
        <rFont val="Arial"/>
      </rPr>
      <t xml:space="preserve"> and new </t>
    </r>
    <r>
      <rPr>
        <sz val="20"/>
        <color theme="1"/>
        <rFont val="Arial"/>
      </rPr>
      <t>GBE content pages: Jargon Buster, Checklist, Problems and Solutions, Design guides, etc.</t>
    </r>
  </si>
  <si>
    <r>
      <rPr>
        <sz val="20"/>
        <color rgb="FFFF0000"/>
        <rFont val="Arial"/>
      </rPr>
      <t>up to 4</t>
    </r>
    <r>
      <rPr>
        <sz val="20"/>
        <color theme="1"/>
        <rFont val="Arial"/>
      </rPr>
      <t xml:space="preserve"> Core Pages list/linking Manufacturer, </t>
    </r>
    <r>
      <rPr>
        <sz val="20"/>
        <color rgb="FFFF0000"/>
        <rFont val="Arial"/>
      </rPr>
      <t>Suppliers, Installers,</t>
    </r>
    <r>
      <rPr>
        <sz val="20"/>
        <color theme="1"/>
        <rFont val="Arial"/>
      </rPr>
      <t xml:space="preserve"> </t>
    </r>
    <r>
      <rPr>
        <sz val="20"/>
        <color rgb="FFFF0000"/>
        <rFont val="Arial"/>
      </rPr>
      <t>Products or Systems</t>
    </r>
  </si>
  <si>
    <r>
      <rPr>
        <sz val="20"/>
        <color rgb="FFFF0000"/>
        <rFont val="Arial"/>
      </rPr>
      <t>up to 6</t>
    </r>
    <r>
      <rPr>
        <sz val="20"/>
        <color theme="1"/>
        <rFont val="Arial"/>
      </rPr>
      <t xml:space="preserve"> Core Pages list/linking Manufacturer, Suppliers, Installers, Products, </t>
    </r>
    <r>
      <rPr>
        <sz val="20"/>
        <color rgb="FFFF0000"/>
        <rFont val="Arial"/>
      </rPr>
      <t>Accessories,</t>
    </r>
    <r>
      <rPr>
        <sz val="20"/>
        <color theme="1"/>
        <rFont val="Arial"/>
      </rPr>
      <t xml:space="preserve"> Systems</t>
    </r>
  </si>
  <si>
    <r>
      <rPr>
        <sz val="20"/>
        <color rgb="FFFF0000"/>
        <rFont val="Arial"/>
      </rPr>
      <t>6</t>
    </r>
    <r>
      <rPr>
        <sz val="20"/>
        <color theme="1"/>
        <rFont val="Arial"/>
      </rPr>
      <t xml:space="preserve"> Core Pages list/linking Manufacturer, Suppliers, Installers, Products, Accessories, Systems</t>
    </r>
  </si>
  <si>
    <r>
      <rPr>
        <sz val="20"/>
        <color rgb="FFFF0000"/>
        <rFont val="Arial"/>
      </rPr>
      <t>Download files:</t>
    </r>
    <r>
      <rPr>
        <sz val="20"/>
        <color theme="1"/>
        <rFont val="Arial"/>
      </rPr>
      <t xml:space="preserve"> 
</t>
    </r>
    <r>
      <rPr>
        <sz val="20"/>
        <color rgb="FFFF0000"/>
        <rFont val="Arial"/>
      </rPr>
      <t>GBS Outline or Robust Specifications</t>
    </r>
  </si>
  <si>
    <r>
      <t xml:space="preserve">Download files: </t>
    </r>
    <r>
      <rPr>
        <sz val="20"/>
        <color rgb="FFFF0000"/>
        <rFont val="Arial"/>
      </rPr>
      <t xml:space="preserve">Manufacturers or existing </t>
    </r>
    <r>
      <rPr>
        <sz val="20"/>
        <color theme="1"/>
        <rFont val="Arial"/>
      </rPr>
      <t>GBS Outline Specifications</t>
    </r>
  </si>
  <si>
    <r>
      <t xml:space="preserve">Download files: Manufacturers CPD seminars, 
</t>
    </r>
    <r>
      <rPr>
        <sz val="20"/>
        <color rgb="FFFF0000"/>
        <rFont val="Arial"/>
      </rPr>
      <t xml:space="preserve">Manufacturers or existing </t>
    </r>
    <r>
      <rPr>
        <sz val="20"/>
        <color theme="1"/>
        <rFont val="Arial"/>
      </rPr>
      <t xml:space="preserve">GBS Outline or </t>
    </r>
    <r>
      <rPr>
        <sz val="20"/>
        <color rgb="FFFF0000"/>
        <rFont val="Arial"/>
      </rPr>
      <t xml:space="preserve">Robust </t>
    </r>
    <r>
      <rPr>
        <sz val="20"/>
        <color theme="1"/>
        <rFont val="Arial"/>
      </rPr>
      <t>Specifications</t>
    </r>
  </si>
  <si>
    <r>
      <t xml:space="preserve">Download files: Manufacturers CPD seminars, 
Manufacturers or </t>
    </r>
    <r>
      <rPr>
        <sz val="20"/>
        <color rgb="FFFF0000"/>
        <rFont val="Arial"/>
      </rPr>
      <t xml:space="preserve">new </t>
    </r>
    <r>
      <rPr>
        <sz val="20"/>
        <color theme="1"/>
        <rFont val="Arial"/>
      </rPr>
      <t>GBS Outline or Robust Specifications</t>
    </r>
  </si>
  <si>
    <r>
      <rPr>
        <sz val="20"/>
        <color rgb="FFFF0000"/>
        <rFont val="Arial"/>
      </rPr>
      <t>Links</t>
    </r>
    <r>
      <rPr>
        <sz val="20"/>
        <color theme="1"/>
        <rFont val="Arial"/>
      </rPr>
      <t xml:space="preserve"> to relevent GBE content: Jargon Buster, Checklist, Problems and Solutions, Design guides, etc.</t>
    </r>
  </si>
  <si>
    <r>
      <rPr>
        <sz val="20"/>
        <color rgb="FFFF0000"/>
        <rFont val="Arial"/>
      </rPr>
      <t>Links to/from</t>
    </r>
    <r>
      <rPr>
        <sz val="20"/>
        <color theme="1"/>
        <rFont val="Arial"/>
      </rPr>
      <t xml:space="preserve"> relevent GBE content: Jargon Buster, Checklist, Problems and Solutions, Design guides, etc.</t>
    </r>
  </si>
  <si>
    <r>
      <rPr>
        <sz val="20"/>
        <color rgb="FFFF0000"/>
        <rFont val="Arial"/>
      </rPr>
      <t>up to 4</t>
    </r>
    <r>
      <rPr>
        <sz val="20"/>
        <color theme="1"/>
        <rFont val="Arial"/>
      </rPr>
      <t xml:space="preserve"> Core Pages list/linking Manufacturer, </t>
    </r>
    <r>
      <rPr>
        <sz val="20"/>
        <color rgb="FFFF0000"/>
        <rFont val="Arial"/>
      </rPr>
      <t>Suppliers, Products or Systems</t>
    </r>
  </si>
  <si>
    <r>
      <t xml:space="preserve">Download files: </t>
    </r>
    <r>
      <rPr>
        <sz val="20"/>
        <color rgb="FFFF0000"/>
        <rFont val="Arial"/>
      </rPr>
      <t xml:space="preserve">Manufacturers or </t>
    </r>
    <r>
      <rPr>
        <sz val="20"/>
        <color theme="1"/>
        <rFont val="Arial"/>
      </rPr>
      <t>GBS Outline or Robust Specifications</t>
    </r>
  </si>
  <si>
    <r>
      <t xml:space="preserve">Download files: Manufacturers CPD seminars, 
</t>
    </r>
    <r>
      <rPr>
        <sz val="20"/>
        <color rgb="FFFF0000"/>
        <rFont val="Arial"/>
      </rPr>
      <t xml:space="preserve">Manufacturers or </t>
    </r>
    <r>
      <rPr>
        <sz val="20"/>
        <color theme="1"/>
        <rFont val="Arial"/>
      </rPr>
      <t xml:space="preserve">GBS Outline or </t>
    </r>
    <r>
      <rPr>
        <sz val="20"/>
        <rFont val="Arial"/>
      </rPr>
      <t>Robust</t>
    </r>
    <r>
      <rPr>
        <sz val="20"/>
        <color rgb="FFFF0000"/>
        <rFont val="Arial"/>
      </rPr>
      <t xml:space="preserve"> </t>
    </r>
    <r>
      <rPr>
        <sz val="20"/>
        <color theme="1"/>
        <rFont val="Arial"/>
      </rPr>
      <t>Specifications</t>
    </r>
  </si>
  <si>
    <r>
      <t xml:space="preserve">Download files: Manufacturers CPD seminars, 
Manufacturers or GBS </t>
    </r>
    <r>
      <rPr>
        <sz val="20"/>
        <color rgb="FFFF0000"/>
        <rFont val="Arial"/>
      </rPr>
      <t>Robust</t>
    </r>
    <r>
      <rPr>
        <sz val="20"/>
        <color theme="1"/>
        <rFont val="Arial"/>
      </rPr>
      <t xml:space="preserve"> Specifications</t>
    </r>
  </si>
  <si>
    <t>Collaborator Price Option Bands page content</t>
  </si>
  <si>
    <t>GBE created File uploads</t>
  </si>
  <si>
    <t>Important GBE documents uploaded for users to download</t>
  </si>
  <si>
    <t>N/A</t>
  </si>
  <si>
    <t>Rev</t>
  </si>
  <si>
    <t>A00</t>
  </si>
  <si>
    <t>A01</t>
  </si>
  <si>
    <t>Comment</t>
  </si>
  <si>
    <t>Created to determine marketing paper ambitions for NT</t>
  </si>
  <si>
    <t>Author</t>
  </si>
  <si>
    <t>BRM</t>
  </si>
  <si>
    <t>Org</t>
  </si>
  <si>
    <t>GBE</t>
  </si>
  <si>
    <t>Date</t>
  </si>
  <si>
    <t>File</t>
  </si>
  <si>
    <t>GBE Collaborator Price Options Working.xlsx</t>
  </si>
  <si>
    <t>BIM Product Data Sheet</t>
  </si>
  <si>
    <t>Worksheet</t>
  </si>
  <si>
    <t>PriceBandPages</t>
  </si>
  <si>
    <t>PagePriceCalculator</t>
  </si>
  <si>
    <t>Printed for Vision Exhibition hand outs</t>
  </si>
  <si>
    <t>Changed format of Zero values to white on white</t>
  </si>
  <si>
    <t>Indicate free where applicable</t>
  </si>
  <si>
    <t>Revisions</t>
  </si>
  <si>
    <t>Add revisions worksheet</t>
  </si>
  <si>
    <t>Dumped BIM Product Data Sheet</t>
  </si>
  <si>
    <t>PNG of PriceBandsPages</t>
  </si>
  <si>
    <t>PDF of PriceBandsPages</t>
  </si>
  <si>
    <t>PDF of PagePrice calculator</t>
  </si>
  <si>
    <t>PNG of PagePrice calculator</t>
  </si>
  <si>
    <t>Export calculator</t>
  </si>
  <si>
    <t>GBE Collaborator Price Options A01BRM140815.xlsx</t>
  </si>
  <si>
    <t>PriceBandPages &amp; PagePriceCalculator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</si>
</sst>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£&quot;#,##0;[Red]\-&quot;£&quot;#,##0"/>
    <numFmt numFmtId="8" formatCode="&quot;£&quot;#,##0.00;[Red]\-&quot;£&quot;#,##0.00"/>
    <numFmt numFmtId="164" formatCode="&quot;£&quot;#,##0.00;[Red]&quot;£&quot;#,##0.00"/>
    <numFmt numFmtId="167" formatCode="[$€-2]\ #,##0.00"/>
    <numFmt numFmtId="168" formatCode="[$€-2]\ #,##0"/>
  </numFmts>
  <fonts count="2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</font>
    <font>
      <sz val="20"/>
      <color theme="1"/>
      <name val="Arial"/>
    </font>
    <font>
      <sz val="48"/>
      <color rgb="FF197858"/>
      <name val="Arial Rounded MT Bold"/>
    </font>
    <font>
      <sz val="55"/>
      <color rgb="FF197858"/>
      <name val="Arial Rounded MT Bold"/>
    </font>
    <font>
      <sz val="36"/>
      <color theme="1"/>
      <name val="Arial Rounded MT Bold"/>
    </font>
    <font>
      <sz val="8"/>
      <name val="Calibri"/>
      <family val="2"/>
      <scheme val="minor"/>
    </font>
    <font>
      <sz val="12"/>
      <color theme="1"/>
      <name val="Arial Rounded MT Bold"/>
    </font>
    <font>
      <sz val="24"/>
      <color theme="1"/>
      <name val="Arial Rounded MT Bold"/>
    </font>
    <font>
      <sz val="36"/>
      <color rgb="FF197858"/>
      <name val="Arial Rounded MT Bold"/>
    </font>
    <font>
      <sz val="12"/>
      <name val="Arial Rounded MT Bold"/>
    </font>
    <font>
      <sz val="12"/>
      <color theme="0" tint="-0.14999847407452621"/>
      <name val="Arial Rounded MT Bold"/>
    </font>
    <font>
      <u/>
      <sz val="12"/>
      <color theme="10"/>
      <name val="Arial Rounded MT Bold"/>
    </font>
    <font>
      <sz val="14"/>
      <color rgb="FF17682A"/>
      <name val="Arial Rounded MT Bold"/>
    </font>
    <font>
      <sz val="20"/>
      <color theme="1"/>
      <name val="Arial Rounded MT Bold"/>
    </font>
    <font>
      <sz val="12"/>
      <color rgb="FF0000FF"/>
      <name val="Arial Rounded MT Bold"/>
    </font>
    <font>
      <sz val="12"/>
      <color rgb="FFFF0000"/>
      <name val="Arial Rounded MT Bold"/>
    </font>
    <font>
      <sz val="12"/>
      <color rgb="FF000000"/>
      <name val="Arial Rounded MT Bold"/>
    </font>
    <font>
      <sz val="20"/>
      <color theme="0"/>
      <name val="Arial"/>
    </font>
    <font>
      <sz val="20"/>
      <color rgb="FFFF0000"/>
      <name val="Arial"/>
    </font>
    <font>
      <sz val="20"/>
      <name val="Arial"/>
    </font>
    <font>
      <sz val="20"/>
      <color rgb="FF0000FF"/>
      <name val="Arial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rgb="FF000000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</borders>
  <cellStyleXfs count="7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8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Border="1"/>
    <xf numFmtId="6" fontId="4" fillId="0" borderId="1" xfId="0" applyNumberFormat="1" applyFont="1" applyBorder="1" applyAlignment="1">
      <alignment wrapText="1"/>
    </xf>
    <xf numFmtId="0" fontId="5" fillId="0" borderId="0" xfId="0" applyFont="1"/>
    <xf numFmtId="0" fontId="6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41" xfId="0" applyFont="1" applyBorder="1"/>
    <xf numFmtId="0" fontId="12" fillId="0" borderId="0" xfId="0" applyFont="1"/>
    <xf numFmtId="0" fontId="9" fillId="0" borderId="34" xfId="0" applyFont="1" applyBorder="1"/>
    <xf numFmtId="0" fontId="9" fillId="0" borderId="19" xfId="0" applyFont="1" applyBorder="1"/>
    <xf numFmtId="0" fontId="9" fillId="0" borderId="18" xfId="0" applyFont="1" applyBorder="1"/>
    <xf numFmtId="0" fontId="9" fillId="0" borderId="22" xfId="0" applyFont="1" applyBorder="1"/>
    <xf numFmtId="0" fontId="9" fillId="0" borderId="33" xfId="0" applyFont="1" applyBorder="1"/>
    <xf numFmtId="0" fontId="12" fillId="0" borderId="25" xfId="0" applyFont="1" applyBorder="1"/>
    <xf numFmtId="0" fontId="12" fillId="0" borderId="0" xfId="0" applyFont="1" applyBorder="1"/>
    <xf numFmtId="0" fontId="12" fillId="0" borderId="8" xfId="0" applyFont="1" applyBorder="1"/>
    <xf numFmtId="0" fontId="9" fillId="0" borderId="0" xfId="0" applyFont="1" applyBorder="1"/>
    <xf numFmtId="0" fontId="9" fillId="0" borderId="7" xfId="0" applyFont="1" applyBorder="1"/>
    <xf numFmtId="0" fontId="12" fillId="0" borderId="11" xfId="0" applyFont="1" applyBorder="1"/>
    <xf numFmtId="0" fontId="12" fillId="0" borderId="14" xfId="0" applyFont="1" applyFill="1" applyBorder="1"/>
    <xf numFmtId="0" fontId="12" fillId="0" borderId="14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0" xfId="0" applyFont="1" applyFill="1" applyBorder="1"/>
    <xf numFmtId="0" fontId="9" fillId="0" borderId="35" xfId="0" applyFont="1" applyBorder="1"/>
    <xf numFmtId="0" fontId="12" fillId="0" borderId="7" xfId="0" applyFont="1" applyBorder="1"/>
    <xf numFmtId="0" fontId="9" fillId="0" borderId="36" xfId="0" applyFont="1" applyBorder="1"/>
    <xf numFmtId="0" fontId="9" fillId="0" borderId="37" xfId="0" applyFont="1" applyBorder="1"/>
    <xf numFmtId="0" fontId="12" fillId="0" borderId="30" xfId="0" applyFont="1" applyBorder="1"/>
    <xf numFmtId="0" fontId="9" fillId="0" borderId="24" xfId="0" applyFont="1" applyBorder="1"/>
    <xf numFmtId="0" fontId="12" fillId="0" borderId="25" xfId="0" applyFont="1" applyFill="1" applyBorder="1"/>
    <xf numFmtId="0" fontId="9" fillId="0" borderId="26" xfId="0" applyFont="1" applyBorder="1"/>
    <xf numFmtId="0" fontId="12" fillId="0" borderId="0" xfId="0" applyFont="1" applyFill="1" applyBorder="1"/>
    <xf numFmtId="0" fontId="9" fillId="0" borderId="27" xfId="0" applyFont="1" applyBorder="1"/>
    <xf numFmtId="0" fontId="9" fillId="0" borderId="28" xfId="0" applyFont="1" applyBorder="1"/>
    <xf numFmtId="0" fontId="9" fillId="0" borderId="29" xfId="0" applyFont="1" applyBorder="1"/>
    <xf numFmtId="0" fontId="12" fillId="0" borderId="7" xfId="0" applyFont="1" applyFill="1" applyBorder="1"/>
    <xf numFmtId="0" fontId="9" fillId="0" borderId="31" xfId="0" applyFont="1" applyFill="1" applyBorder="1"/>
    <xf numFmtId="0" fontId="9" fillId="0" borderId="22" xfId="0" applyFont="1" applyFill="1" applyBorder="1"/>
    <xf numFmtId="0" fontId="12" fillId="0" borderId="8" xfId="0" applyFont="1" applyFill="1" applyBorder="1"/>
    <xf numFmtId="0" fontId="9" fillId="0" borderId="38" xfId="0" applyFont="1" applyFill="1" applyBorder="1"/>
    <xf numFmtId="0" fontId="9" fillId="0" borderId="39" xfId="0" applyFont="1" applyBorder="1"/>
    <xf numFmtId="0" fontId="9" fillId="0" borderId="32" xfId="0" applyFont="1" applyBorder="1"/>
    <xf numFmtId="0" fontId="12" fillId="0" borderId="32" xfId="0" applyFont="1" applyBorder="1"/>
    <xf numFmtId="0" fontId="9" fillId="0" borderId="40" xfId="0" applyFont="1" applyBorder="1"/>
    <xf numFmtId="0" fontId="14" fillId="0" borderId="0" xfId="7" applyFont="1" applyAlignment="1"/>
    <xf numFmtId="0" fontId="14" fillId="0" borderId="0" xfId="7" applyFont="1" applyAlignment="1">
      <alignment horizontal="center"/>
    </xf>
    <xf numFmtId="0" fontId="9" fillId="0" borderId="0" xfId="0" applyFont="1" applyAlignment="1"/>
    <xf numFmtId="0" fontId="10" fillId="0" borderId="0" xfId="0" applyFont="1"/>
    <xf numFmtId="0" fontId="11" fillId="0" borderId="0" xfId="0" applyFont="1" applyAlignment="1"/>
    <xf numFmtId="0" fontId="5" fillId="0" borderId="0" xfId="0" applyFont="1" applyAlignment="1"/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8" fontId="9" fillId="0" borderId="8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12" fillId="3" borderId="1" xfId="0" applyNumberFormat="1" applyFont="1" applyFill="1" applyBorder="1" applyAlignment="1">
      <alignment horizontal="center"/>
    </xf>
    <xf numFmtId="8" fontId="9" fillId="5" borderId="1" xfId="0" applyNumberFormat="1" applyFont="1" applyFill="1" applyBorder="1" applyAlignment="1">
      <alignment horizontal="center"/>
    </xf>
    <xf numFmtId="164" fontId="9" fillId="5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8" fontId="13" fillId="5" borderId="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14" fillId="0" borderId="0" xfId="7" applyFont="1" applyAlignment="1">
      <alignment horizontal="center" wrapText="1"/>
    </xf>
    <xf numFmtId="0" fontId="15" fillId="0" borderId="0" xfId="0" applyFont="1"/>
    <xf numFmtId="0" fontId="7" fillId="0" borderId="4" xfId="0" applyFont="1" applyBorder="1" applyAlignment="1"/>
    <xf numFmtId="0" fontId="15" fillId="0" borderId="3" xfId="0" applyFont="1" applyBorder="1"/>
    <xf numFmtId="0" fontId="9" fillId="0" borderId="13" xfId="0" applyFont="1" applyBorder="1"/>
    <xf numFmtId="0" fontId="12" fillId="0" borderId="0" xfId="7" applyFont="1" applyBorder="1" applyAlignment="1"/>
    <xf numFmtId="0" fontId="9" fillId="0" borderId="20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3" borderId="43" xfId="0" applyFont="1" applyFill="1" applyBorder="1" applyAlignment="1">
      <alignment horizontal="center"/>
    </xf>
    <xf numFmtId="164" fontId="9" fillId="5" borderId="44" xfId="0" applyNumberFormat="1" applyFont="1" applyFill="1" applyBorder="1" applyAlignment="1">
      <alignment horizontal="center"/>
    </xf>
    <xf numFmtId="0" fontId="9" fillId="4" borderId="43" xfId="0" applyFont="1" applyFill="1" applyBorder="1" applyAlignment="1">
      <alignment horizontal="center"/>
    </xf>
    <xf numFmtId="0" fontId="9" fillId="4" borderId="45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8" fontId="9" fillId="5" borderId="46" xfId="0" applyNumberFormat="1" applyFont="1" applyFill="1" applyBorder="1" applyAlignment="1">
      <alignment horizontal="center"/>
    </xf>
    <xf numFmtId="164" fontId="9" fillId="5" borderId="47" xfId="0" applyNumberFormat="1" applyFont="1" applyFill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164" fontId="9" fillId="5" borderId="46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9" fillId="0" borderId="44" xfId="0" applyFont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8" fontId="12" fillId="5" borderId="1" xfId="0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 horizontal="center" wrapText="1"/>
    </xf>
    <xf numFmtId="164" fontId="9" fillId="5" borderId="9" xfId="0" applyNumberFormat="1" applyFont="1" applyFill="1" applyBorder="1" applyAlignment="1">
      <alignment horizontal="center"/>
    </xf>
    <xf numFmtId="164" fontId="9" fillId="5" borderId="48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164" fontId="9" fillId="0" borderId="44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/>
    </xf>
    <xf numFmtId="0" fontId="12" fillId="3" borderId="43" xfId="0" applyFont="1" applyFill="1" applyBorder="1" applyAlignment="1">
      <alignment horizontal="center"/>
    </xf>
    <xf numFmtId="0" fontId="9" fillId="0" borderId="45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0" fontId="12" fillId="0" borderId="14" xfId="7" applyFont="1" applyBorder="1" applyAlignment="1">
      <alignment horizontal="center" wrapText="1"/>
    </xf>
    <xf numFmtId="0" fontId="12" fillId="0" borderId="10" xfId="7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164" fontId="9" fillId="5" borderId="49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164" fontId="9" fillId="0" borderId="50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wrapText="1"/>
    </xf>
    <xf numFmtId="0" fontId="9" fillId="0" borderId="48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/>
    </xf>
    <xf numFmtId="9" fontId="9" fillId="0" borderId="0" xfId="0" applyNumberFormat="1" applyFont="1" applyAlignment="1">
      <alignment horizontal="center"/>
    </xf>
    <xf numFmtId="0" fontId="9" fillId="0" borderId="50" xfId="0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0" fontId="9" fillId="5" borderId="23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9" fontId="9" fillId="0" borderId="19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164" fontId="18" fillId="0" borderId="14" xfId="0" applyNumberFormat="1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9" fillId="0" borderId="51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12" fillId="0" borderId="13" xfId="7" applyFont="1" applyBorder="1" applyAlignment="1">
      <alignment horizontal="center" wrapText="1"/>
    </xf>
    <xf numFmtId="164" fontId="9" fillId="5" borderId="55" xfId="0" applyNumberFormat="1" applyFont="1" applyFill="1" applyBorder="1" applyAlignment="1">
      <alignment horizontal="center"/>
    </xf>
    <xf numFmtId="164" fontId="9" fillId="5" borderId="56" xfId="0" applyNumberFormat="1" applyFont="1" applyFill="1" applyBorder="1" applyAlignment="1">
      <alignment horizontal="center"/>
    </xf>
    <xf numFmtId="164" fontId="18" fillId="0" borderId="20" xfId="0" applyNumberFormat="1" applyFont="1" applyBorder="1" applyAlignment="1">
      <alignment horizontal="center"/>
    </xf>
    <xf numFmtId="164" fontId="19" fillId="6" borderId="55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wrapText="1"/>
    </xf>
    <xf numFmtId="164" fontId="20" fillId="0" borderId="1" xfId="0" applyNumberFormat="1" applyFont="1" applyBorder="1"/>
    <xf numFmtId="14" fontId="9" fillId="0" borderId="0" xfId="0" applyNumberFormat="1" applyFont="1" applyAlignment="1">
      <alignment horizontal="center" wrapText="1"/>
    </xf>
    <xf numFmtId="167" fontId="9" fillId="0" borderId="0" xfId="0" applyNumberFormat="1" applyFont="1" applyAlignment="1">
      <alignment horizontal="center"/>
    </xf>
    <xf numFmtId="167" fontId="18" fillId="0" borderId="0" xfId="0" applyNumberFormat="1" applyFont="1" applyAlignment="1">
      <alignment horizontal="center"/>
    </xf>
    <xf numFmtId="0" fontId="9" fillId="3" borderId="4" xfId="0" applyFont="1" applyFill="1" applyBorder="1" applyAlignment="1">
      <alignment horizontal="center"/>
    </xf>
    <xf numFmtId="168" fontId="4" fillId="0" borderId="1" xfId="0" applyNumberFormat="1" applyFont="1" applyBorder="1" applyAlignment="1">
      <alignment wrapText="1"/>
    </xf>
    <xf numFmtId="0" fontId="4" fillId="0" borderId="0" xfId="0" applyFont="1"/>
    <xf numFmtId="0" fontId="21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21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21" fillId="0" borderId="1" xfId="0" applyFont="1" applyBorder="1"/>
    <xf numFmtId="0" fontId="22" fillId="0" borderId="1" xfId="0" applyFont="1" applyBorder="1"/>
    <xf numFmtId="0" fontId="4" fillId="0" borderId="1" xfId="0" applyFont="1" applyBorder="1"/>
    <xf numFmtId="0" fontId="21" fillId="0" borderId="1" xfId="0" applyFont="1" applyFill="1" applyBorder="1"/>
    <xf numFmtId="0" fontId="4" fillId="2" borderId="1" xfId="0" applyFont="1" applyFill="1" applyBorder="1"/>
    <xf numFmtId="0" fontId="23" fillId="0" borderId="0" xfId="0" applyFont="1"/>
    <xf numFmtId="0" fontId="23" fillId="0" borderId="1" xfId="0" applyFont="1" applyBorder="1" applyAlignment="1">
      <alignment wrapText="1"/>
    </xf>
    <xf numFmtId="168" fontId="23" fillId="0" borderId="1" xfId="0" applyNumberFormat="1" applyFont="1" applyBorder="1" applyAlignment="1">
      <alignment wrapText="1"/>
    </xf>
    <xf numFmtId="0" fontId="9" fillId="0" borderId="9" xfId="0" applyFont="1" applyBorder="1" applyAlignment="1">
      <alignment horizontal="center" wrapText="1"/>
    </xf>
    <xf numFmtId="0" fontId="15" fillId="0" borderId="15" xfId="0" applyFont="1" applyBorder="1" applyAlignment="1">
      <alignment vertical="center" textRotation="90"/>
    </xf>
    <xf numFmtId="0" fontId="15" fillId="0" borderId="16" xfId="0" applyFont="1" applyBorder="1" applyAlignment="1">
      <alignment vertical="center" textRotation="90"/>
    </xf>
    <xf numFmtId="0" fontId="15" fillId="0" borderId="17" xfId="0" applyFont="1" applyBorder="1" applyAlignment="1">
      <alignment vertical="center" textRotation="90"/>
    </xf>
    <xf numFmtId="14" fontId="0" fillId="0" borderId="0" xfId="0" applyNumberFormat="1"/>
    <xf numFmtId="0" fontId="0" fillId="4" borderId="0" xfId="0" applyFill="1"/>
    <xf numFmtId="14" fontId="0" fillId="4" borderId="0" xfId="0" applyNumberFormat="1" applyFill="1"/>
    <xf numFmtId="0" fontId="9" fillId="0" borderId="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8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7" fillId="0" borderId="57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 textRotation="90"/>
    </xf>
    <xf numFmtId="0" fontId="15" fillId="0" borderId="16" xfId="0" applyFont="1" applyBorder="1" applyAlignment="1">
      <alignment horizontal="center" vertical="center" textRotation="90"/>
    </xf>
    <xf numFmtId="0" fontId="15" fillId="0" borderId="17" xfId="0" applyFont="1" applyBorder="1" applyAlignment="1">
      <alignment horizontal="center" vertical="center" textRotation="90"/>
    </xf>
    <xf numFmtId="0" fontId="9" fillId="0" borderId="4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7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/>
    <cellStyle name="Normal" xfId="0" builtinId="0"/>
  </cellStyles>
  <dxfs count="103">
    <dxf>
      <font>
        <color theme="0"/>
      </font>
      <fill>
        <patternFill patternType="solid">
          <fgColor indexed="64"/>
          <bgColor theme="0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theme="8" tint="0.79998168889431442"/>
      </font>
      <fill>
        <patternFill>
          <bgColor rgb="FFFFC7CE"/>
        </patternFill>
      </fill>
    </dxf>
    <dxf>
      <font>
        <color rgb="FF0000FF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lor auto="1"/>
      </font>
      <fill>
        <patternFill patternType="solid">
          <fgColor indexed="64"/>
          <bgColor rgb="FFCC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lor auto="1"/>
      </font>
      <fill>
        <patternFill patternType="solid">
          <fgColor indexed="64"/>
          <bgColor rgb="FFCC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theme="8" tint="0.79998168889431442"/>
      </font>
      <fill>
        <patternFill>
          <bgColor rgb="FFFFC7CE"/>
        </patternFill>
      </fill>
    </dxf>
    <dxf>
      <font>
        <color rgb="FF0000FF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lor auto="1"/>
      </font>
      <fill>
        <patternFill patternType="solid">
          <fgColor indexed="64"/>
          <bgColor rgb="FFCC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lor auto="1"/>
      </font>
      <fill>
        <patternFill patternType="solid">
          <fgColor indexed="64"/>
          <bgColor rgb="FFCC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theme="8" tint="0.79998168889431442"/>
      </font>
      <fill>
        <patternFill>
          <bgColor rgb="FFFFC7CE"/>
        </patternFill>
      </fill>
    </dxf>
    <dxf>
      <font>
        <color rgb="FF0000FF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lor auto="1"/>
      </font>
      <fill>
        <patternFill patternType="solid">
          <fgColor indexed="64"/>
          <bgColor rgb="FFCC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lor auto="1"/>
      </font>
      <fill>
        <patternFill patternType="solid">
          <fgColor indexed="64"/>
          <bgColor rgb="FFCC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theme="8" tint="0.79998168889431442"/>
      </font>
      <fill>
        <patternFill>
          <bgColor rgb="FFFFC7CE"/>
        </patternFill>
      </fill>
    </dxf>
    <dxf>
      <font>
        <color rgb="FF0000FF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lor auto="1"/>
      </font>
      <fill>
        <patternFill patternType="solid">
          <fgColor indexed="64"/>
          <bgColor rgb="FFCC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lor auto="1"/>
      </font>
      <fill>
        <patternFill patternType="solid">
          <fgColor indexed="64"/>
          <bgColor rgb="FFCC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theme="8" tint="0.79998168889431442"/>
      </font>
      <fill>
        <patternFill>
          <bgColor rgb="FFFFC7CE"/>
        </patternFill>
      </fill>
    </dxf>
    <dxf>
      <font>
        <color rgb="FF0000FF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lor auto="1"/>
      </font>
      <fill>
        <patternFill patternType="solid">
          <fgColor indexed="64"/>
          <bgColor rgb="FFCC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lor auto="1"/>
      </font>
      <fill>
        <patternFill patternType="solid">
          <fgColor indexed="64"/>
          <bgColor rgb="FFCC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rgb="FF9C0006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theme="8" tint="0.79998168889431442"/>
      </font>
      <fill>
        <patternFill>
          <bgColor rgb="FFFFC7CE"/>
        </patternFill>
      </fill>
    </dxf>
    <dxf>
      <font>
        <color rgb="FF0000FF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lor auto="1"/>
      </font>
      <fill>
        <patternFill patternType="solid">
          <fgColor indexed="64"/>
          <bgColor rgb="FFCC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lor auto="1"/>
      </font>
      <fill>
        <patternFill patternType="solid">
          <fgColor indexed="64"/>
          <bgColor rgb="FFCC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lor auto="1"/>
      </font>
      <fill>
        <patternFill patternType="solid">
          <fgColor indexed="64"/>
          <bgColor rgb="FFCC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lor auto="1"/>
      </font>
      <fill>
        <patternFill patternType="solid">
          <fgColor indexed="64"/>
          <bgColor rgb="FFCC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lor auto="1"/>
      </font>
      <fill>
        <patternFill patternType="solid">
          <fgColor indexed="64"/>
          <bgColor rgb="FFCC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lor auto="1"/>
      </font>
      <fill>
        <patternFill patternType="solid">
          <fgColor indexed="64"/>
          <bgColor rgb="FFCC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lor auto="1"/>
      </font>
      <fill>
        <patternFill patternType="solid">
          <fgColor indexed="64"/>
          <bgColor rgb="FFCC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lor auto="1"/>
      </font>
      <fill>
        <patternFill patternType="solid">
          <fgColor indexed="64"/>
          <bgColor rgb="FFCC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1657278</xdr:colOff>
      <xdr:row>0</xdr:row>
      <xdr:rowOff>85616</xdr:rowOff>
    </xdr:from>
    <xdr:to>
      <xdr:col>5</xdr:col>
      <xdr:colOff>2932981</xdr:colOff>
      <xdr:row>2</xdr:row>
      <xdr:rowOff>684940</xdr:rowOff>
    </xdr:to>
    <xdr:pic>
      <xdr:nvPicPr>
        <xdr:cNvPr id="2" name="Picture 1" descr="GBE_Logo_def40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43478" y="85616"/>
          <a:ext cx="6863703" cy="2072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</xdr:col>
      <xdr:colOff>3227890</xdr:colOff>
      <xdr:row>0</xdr:row>
      <xdr:rowOff>1073071</xdr:rowOff>
    </xdr:to>
    <xdr:pic>
      <xdr:nvPicPr>
        <xdr:cNvPr id="2" name="Picture 1" descr="GBE_Logo_def40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0"/>
          <a:ext cx="3532690" cy="10730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reenspecdownload.co.uk" TargetMode="External"/><Relationship Id="rId4" Type="http://schemas.openxmlformats.org/officeDocument/2006/relationships/drawing" Target="../drawings/drawing2.xml"/><Relationship Id="rId1" Type="http://schemas.openxmlformats.org/officeDocument/2006/relationships/hyperlink" Target="mailto:BrianSpecMan@aol.com" TargetMode="External"/><Relationship Id="rId2" Type="http://schemas.openxmlformats.org/officeDocument/2006/relationships/hyperlink" Target="http://www.greenspecdownload.co.uk/index.php?cID=6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39"/>
  <sheetViews>
    <sheetView zoomScale="50" zoomScaleNormal="50" zoomScalePageLayoutView="50" workbookViewId="0">
      <selection sqref="A1:F36"/>
    </sheetView>
  </sheetViews>
  <sheetFormatPr baseColWidth="10" defaultRowHeight="15" x14ac:dyDescent="0"/>
  <cols>
    <col min="1" max="1" width="24.1640625" style="1" customWidth="1"/>
    <col min="2" max="2" width="63.5" style="1" customWidth="1"/>
    <col min="3" max="3" width="57.1640625" style="1" customWidth="1"/>
    <col min="4" max="4" width="72.1640625" style="1" customWidth="1"/>
    <col min="5" max="5" width="73.1640625" style="1" customWidth="1"/>
    <col min="6" max="6" width="41.1640625" style="1" customWidth="1"/>
    <col min="7" max="16384" width="10.83203125" style="1"/>
  </cols>
  <sheetData>
    <row r="1" spans="1:6" ht="21" customHeight="1"/>
    <row r="2" spans="1:6" ht="93" customHeight="1">
      <c r="A2" s="7" t="s">
        <v>0</v>
      </c>
    </row>
    <row r="3" spans="1:6" ht="56">
      <c r="A3" s="6" t="s">
        <v>274</v>
      </c>
    </row>
    <row r="4" spans="1:6" ht="23">
      <c r="B4" s="2" t="s">
        <v>44</v>
      </c>
      <c r="C4" s="2" t="s">
        <v>45</v>
      </c>
      <c r="D4" s="2" t="s">
        <v>46</v>
      </c>
      <c r="E4" s="3" t="s">
        <v>47</v>
      </c>
      <c r="F4" s="3" t="s">
        <v>83</v>
      </c>
    </row>
    <row r="5" spans="1:6" ht="23">
      <c r="A5" s="149" t="s">
        <v>5</v>
      </c>
      <c r="B5" s="2" t="s">
        <v>50</v>
      </c>
      <c r="C5" s="5">
        <f>PagePriceCalculator!M81</f>
        <v>376</v>
      </c>
      <c r="D5" s="5">
        <f>PagePriceCalculator!R81</f>
        <v>1118.5999999999999</v>
      </c>
      <c r="E5" s="142">
        <f>PagePriceCalculator!W81</f>
        <v>2815.3</v>
      </c>
      <c r="F5" s="143">
        <f>PagePriceCalculator!AB81</f>
        <v>782.1</v>
      </c>
    </row>
    <row r="6" spans="1:6" ht="23">
      <c r="A6" s="149"/>
      <c r="B6" s="2" t="s">
        <v>252</v>
      </c>
      <c r="C6" s="5">
        <f>PagePriceCalculator!N80</f>
        <v>110</v>
      </c>
      <c r="D6" s="5">
        <f>PagePriceCalculator!S80</f>
        <v>210</v>
      </c>
      <c r="E6" s="142">
        <f>PagePriceCalculator!X80</f>
        <v>310</v>
      </c>
      <c r="F6" s="143">
        <f>PagePriceCalculator!AE81</f>
        <v>148.5</v>
      </c>
    </row>
    <row r="7" spans="1:6" ht="23">
      <c r="A7" s="162" t="s">
        <v>253</v>
      </c>
      <c r="B7" s="163" t="s">
        <v>50</v>
      </c>
      <c r="C7" s="164">
        <f>PagePriceCalculator!M88</f>
        <v>530.16</v>
      </c>
      <c r="D7" s="164">
        <f>PagePriceCalculator!R88</f>
        <v>1577.2259999999999</v>
      </c>
      <c r="E7" s="164">
        <f>PagePriceCalculator!W88</f>
        <v>3969.5729999999999</v>
      </c>
      <c r="F7" s="148"/>
    </row>
    <row r="8" spans="1:6" ht="23">
      <c r="A8" s="162" t="s">
        <v>253</v>
      </c>
      <c r="B8" s="163" t="s">
        <v>252</v>
      </c>
      <c r="C8" s="164">
        <f>PagePriceCalculator!N87</f>
        <v>155.1</v>
      </c>
      <c r="D8" s="164">
        <f>PagePriceCalculator!S87</f>
        <v>296.09999999999997</v>
      </c>
      <c r="E8" s="164">
        <f>PagePriceCalculator!X87</f>
        <v>437.09999999999997</v>
      </c>
      <c r="F8" s="148"/>
    </row>
    <row r="9" spans="1:6" ht="46">
      <c r="A9" s="149"/>
      <c r="B9" s="2" t="s">
        <v>42</v>
      </c>
      <c r="C9" s="2" t="s">
        <v>42</v>
      </c>
      <c r="D9" s="2" t="s">
        <v>42</v>
      </c>
      <c r="E9" s="2" t="s">
        <v>42</v>
      </c>
      <c r="F9" s="2" t="s">
        <v>42</v>
      </c>
    </row>
    <row r="10" spans="1:6" ht="23">
      <c r="A10" s="149" t="s">
        <v>13</v>
      </c>
      <c r="B10" s="150" t="s">
        <v>12</v>
      </c>
      <c r="C10" s="2" t="s">
        <v>12</v>
      </c>
      <c r="D10" s="2" t="s">
        <v>12</v>
      </c>
      <c r="E10" s="2" t="s">
        <v>12</v>
      </c>
      <c r="F10" s="4"/>
    </row>
    <row r="11" spans="1:6" ht="23">
      <c r="A11" s="149" t="s">
        <v>6</v>
      </c>
      <c r="B11" s="150" t="s">
        <v>25</v>
      </c>
      <c r="C11" s="2" t="s">
        <v>25</v>
      </c>
      <c r="D11" s="2" t="s">
        <v>256</v>
      </c>
      <c r="E11" s="151" t="s">
        <v>30</v>
      </c>
      <c r="F11" s="4"/>
    </row>
    <row r="12" spans="1:6" ht="23">
      <c r="A12" s="149" t="s">
        <v>7</v>
      </c>
      <c r="B12" s="152" t="s">
        <v>1</v>
      </c>
      <c r="C12" s="152" t="s">
        <v>1</v>
      </c>
      <c r="D12" s="152" t="s">
        <v>1</v>
      </c>
      <c r="E12" s="150" t="s">
        <v>26</v>
      </c>
      <c r="F12" s="4"/>
    </row>
    <row r="13" spans="1:6" ht="23">
      <c r="A13" s="149" t="s">
        <v>8</v>
      </c>
      <c r="B13" s="152" t="s">
        <v>4</v>
      </c>
      <c r="C13" s="152" t="s">
        <v>4</v>
      </c>
      <c r="D13" s="150" t="s">
        <v>4</v>
      </c>
      <c r="E13" s="2" t="s">
        <v>4</v>
      </c>
      <c r="F13" s="4"/>
    </row>
    <row r="14" spans="1:6" ht="23">
      <c r="A14" s="149" t="s">
        <v>9</v>
      </c>
      <c r="B14" s="152" t="s">
        <v>2</v>
      </c>
      <c r="C14" s="150" t="s">
        <v>2</v>
      </c>
      <c r="D14" s="2" t="s">
        <v>2</v>
      </c>
      <c r="E14" s="2" t="s">
        <v>2</v>
      </c>
      <c r="F14" s="4"/>
    </row>
    <row r="15" spans="1:6" ht="46">
      <c r="A15" s="149" t="s">
        <v>10</v>
      </c>
      <c r="B15" s="152" t="s">
        <v>3</v>
      </c>
      <c r="C15" s="150" t="s">
        <v>3</v>
      </c>
      <c r="D15" s="2" t="s">
        <v>3</v>
      </c>
      <c r="E15" s="2" t="s">
        <v>257</v>
      </c>
      <c r="F15" s="4"/>
    </row>
    <row r="16" spans="1:6" ht="23">
      <c r="A16" s="149" t="s">
        <v>10</v>
      </c>
      <c r="B16" s="152" t="s">
        <v>16</v>
      </c>
      <c r="C16" s="152" t="s">
        <v>16</v>
      </c>
      <c r="D16" s="150" t="s">
        <v>24</v>
      </c>
      <c r="E16" s="151" t="s">
        <v>24</v>
      </c>
      <c r="F16" s="4"/>
    </row>
    <row r="17" spans="1:6" ht="23">
      <c r="A17" s="149" t="s">
        <v>11</v>
      </c>
      <c r="B17" s="150" t="s">
        <v>15</v>
      </c>
      <c r="C17" s="2" t="s">
        <v>15</v>
      </c>
      <c r="D17" s="2" t="s">
        <v>15</v>
      </c>
      <c r="E17" s="2" t="s">
        <v>15</v>
      </c>
      <c r="F17" s="4"/>
    </row>
    <row r="18" spans="1:6" ht="23">
      <c r="A18" s="149" t="s">
        <v>11</v>
      </c>
      <c r="B18" s="152" t="s">
        <v>14</v>
      </c>
      <c r="C18" s="152" t="s">
        <v>14</v>
      </c>
      <c r="D18" s="150" t="s">
        <v>14</v>
      </c>
      <c r="E18" s="2" t="s">
        <v>14</v>
      </c>
      <c r="F18" s="4"/>
    </row>
    <row r="19" spans="1:6" ht="46">
      <c r="A19" s="149" t="s">
        <v>17</v>
      </c>
      <c r="B19" s="152" t="s">
        <v>18</v>
      </c>
      <c r="C19" s="153" t="s">
        <v>19</v>
      </c>
      <c r="D19" s="3" t="s">
        <v>258</v>
      </c>
      <c r="E19" s="3" t="s">
        <v>20</v>
      </c>
      <c r="F19" s="4"/>
    </row>
    <row r="20" spans="1:6" ht="69">
      <c r="A20" s="149" t="s">
        <v>17</v>
      </c>
      <c r="B20" s="154" t="s">
        <v>27</v>
      </c>
      <c r="C20" s="155" t="s">
        <v>43</v>
      </c>
      <c r="D20" s="156" t="s">
        <v>259</v>
      </c>
      <c r="E20" s="156" t="s">
        <v>260</v>
      </c>
      <c r="F20" s="4"/>
    </row>
    <row r="21" spans="1:6" ht="69">
      <c r="A21" s="149" t="s">
        <v>22</v>
      </c>
      <c r="B21" s="153" t="s">
        <v>29</v>
      </c>
      <c r="C21" s="3" t="s">
        <v>261</v>
      </c>
      <c r="D21" s="3" t="s">
        <v>262</v>
      </c>
      <c r="E21" s="3" t="s">
        <v>263</v>
      </c>
      <c r="F21" s="4"/>
    </row>
    <row r="22" spans="1:6" ht="69">
      <c r="A22" s="149" t="s">
        <v>23</v>
      </c>
      <c r="B22" s="3" t="s">
        <v>264</v>
      </c>
      <c r="C22" s="3" t="s">
        <v>265</v>
      </c>
      <c r="D22" s="3" t="s">
        <v>266</v>
      </c>
      <c r="E22" s="3" t="s">
        <v>267</v>
      </c>
      <c r="F22" s="4"/>
    </row>
    <row r="23" spans="1:6" ht="23">
      <c r="A23" s="149"/>
      <c r="B23" s="2" t="s">
        <v>41</v>
      </c>
      <c r="C23" s="2" t="s">
        <v>41</v>
      </c>
      <c r="D23" s="2" t="s">
        <v>41</v>
      </c>
      <c r="E23" s="2" t="s">
        <v>41</v>
      </c>
      <c r="F23" s="4"/>
    </row>
    <row r="24" spans="1:6" ht="23">
      <c r="A24" s="149" t="s">
        <v>6</v>
      </c>
      <c r="B24" s="157" t="s">
        <v>31</v>
      </c>
      <c r="C24" s="158" t="s">
        <v>31</v>
      </c>
      <c r="D24" s="158" t="s">
        <v>31</v>
      </c>
      <c r="E24" s="158" t="s">
        <v>31</v>
      </c>
      <c r="F24" s="4"/>
    </row>
    <row r="25" spans="1:6" ht="23">
      <c r="A25" s="149" t="s">
        <v>13</v>
      </c>
      <c r="B25" s="157" t="s">
        <v>32</v>
      </c>
      <c r="C25" s="159" t="s">
        <v>32</v>
      </c>
      <c r="D25" s="159" t="s">
        <v>32</v>
      </c>
      <c r="E25" s="159" t="s">
        <v>32</v>
      </c>
      <c r="F25" s="4"/>
    </row>
    <row r="26" spans="1:6" ht="23">
      <c r="A26" s="149" t="s">
        <v>7</v>
      </c>
      <c r="B26" s="157" t="s">
        <v>33</v>
      </c>
      <c r="C26" s="159" t="s">
        <v>33</v>
      </c>
      <c r="D26" s="159" t="s">
        <v>33</v>
      </c>
      <c r="E26" s="159" t="s">
        <v>33</v>
      </c>
      <c r="F26" s="4"/>
    </row>
    <row r="27" spans="1:6" ht="23">
      <c r="A27" s="149" t="s">
        <v>7</v>
      </c>
      <c r="B27" s="160" t="s">
        <v>49</v>
      </c>
      <c r="C27" s="157" t="s">
        <v>48</v>
      </c>
      <c r="D27" s="158" t="s">
        <v>48</v>
      </c>
      <c r="E27" s="158" t="s">
        <v>48</v>
      </c>
      <c r="F27" s="4"/>
    </row>
    <row r="28" spans="1:6" ht="23">
      <c r="A28" s="149" t="s">
        <v>8</v>
      </c>
      <c r="B28" s="161" t="s">
        <v>34</v>
      </c>
      <c r="C28" s="161" t="s">
        <v>34</v>
      </c>
      <c r="D28" s="157" t="s">
        <v>34</v>
      </c>
      <c r="E28" s="159" t="s">
        <v>34</v>
      </c>
      <c r="F28" s="4"/>
    </row>
    <row r="29" spans="1:6" ht="46">
      <c r="A29" s="149" t="s">
        <v>8</v>
      </c>
      <c r="B29" s="152" t="s">
        <v>35</v>
      </c>
      <c r="C29" s="152" t="s">
        <v>35</v>
      </c>
      <c r="D29" s="150" t="s">
        <v>35</v>
      </c>
      <c r="E29" s="2" t="s">
        <v>35</v>
      </c>
      <c r="F29" s="4"/>
    </row>
    <row r="30" spans="1:6" ht="23">
      <c r="A30" s="149" t="s">
        <v>8</v>
      </c>
      <c r="B30" s="161" t="s">
        <v>36</v>
      </c>
      <c r="C30" s="161" t="s">
        <v>36</v>
      </c>
      <c r="D30" s="161" t="s">
        <v>36</v>
      </c>
      <c r="E30" s="157" t="s">
        <v>36</v>
      </c>
      <c r="F30" s="4"/>
    </row>
    <row r="31" spans="1:6" ht="23">
      <c r="A31" s="149" t="s">
        <v>9</v>
      </c>
      <c r="B31" s="161" t="s">
        <v>37</v>
      </c>
      <c r="C31" s="161" t="s">
        <v>37</v>
      </c>
      <c r="D31" s="157" t="s">
        <v>37</v>
      </c>
      <c r="E31" s="159" t="s">
        <v>37</v>
      </c>
      <c r="F31" s="4"/>
    </row>
    <row r="32" spans="1:6" ht="23">
      <c r="A32" s="149" t="s">
        <v>39</v>
      </c>
      <c r="B32" s="161" t="s">
        <v>38</v>
      </c>
      <c r="C32" s="161" t="s">
        <v>38</v>
      </c>
      <c r="D32" s="157" t="s">
        <v>38</v>
      </c>
      <c r="E32" s="159" t="s">
        <v>38</v>
      </c>
      <c r="F32" s="4"/>
    </row>
    <row r="33" spans="1:6" ht="46">
      <c r="A33" s="149" t="s">
        <v>17</v>
      </c>
      <c r="B33" s="152" t="s">
        <v>18</v>
      </c>
      <c r="C33" s="153" t="s">
        <v>19</v>
      </c>
      <c r="D33" s="3" t="s">
        <v>258</v>
      </c>
      <c r="E33" s="3" t="s">
        <v>20</v>
      </c>
      <c r="F33" s="4"/>
    </row>
    <row r="34" spans="1:6" ht="69">
      <c r="A34" s="149" t="s">
        <v>17</v>
      </c>
      <c r="B34" s="154" t="s">
        <v>27</v>
      </c>
      <c r="C34" s="155" t="s">
        <v>28</v>
      </c>
      <c r="D34" s="156" t="s">
        <v>268</v>
      </c>
      <c r="E34" s="156" t="s">
        <v>269</v>
      </c>
      <c r="F34" s="4"/>
    </row>
    <row r="35" spans="1:6" ht="69">
      <c r="A35" s="149" t="s">
        <v>22</v>
      </c>
      <c r="B35" s="153" t="s">
        <v>40</v>
      </c>
      <c r="C35" s="3" t="s">
        <v>270</v>
      </c>
      <c r="D35" s="3" t="s">
        <v>263</v>
      </c>
      <c r="E35" s="3" t="s">
        <v>21</v>
      </c>
      <c r="F35" s="4"/>
    </row>
    <row r="36" spans="1:6" ht="69">
      <c r="A36" s="149" t="s">
        <v>23</v>
      </c>
      <c r="B36" s="3" t="s">
        <v>264</v>
      </c>
      <c r="C36" s="3" t="s">
        <v>271</v>
      </c>
      <c r="D36" s="3" t="s">
        <v>272</v>
      </c>
      <c r="E36" s="3" t="s">
        <v>273</v>
      </c>
      <c r="F36" s="4"/>
    </row>
    <row r="39" spans="1:6" ht="23">
      <c r="B39" s="149" t="s">
        <v>290</v>
      </c>
    </row>
  </sheetData>
  <phoneticPr fontId="8" type="noConversion"/>
  <printOptions horizontalCentered="1" verticalCentered="1"/>
  <pageMargins left="0.39370078740157483" right="0.39370078740157483" top="0.39370078740157483" bottom="0.39370078740157483" header="0" footer="0"/>
  <pageSetup paperSize="9" scale="38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88"/>
  <sheetViews>
    <sheetView tabSelected="1" topLeftCell="A49" zoomScale="125" zoomScaleNormal="125" zoomScalePageLayoutView="125" workbookViewId="0">
      <selection activeCell="C87" sqref="C87"/>
    </sheetView>
  </sheetViews>
  <sheetFormatPr baseColWidth="10" defaultColWidth="41.5" defaultRowHeight="17" x14ac:dyDescent="0"/>
  <cols>
    <col min="1" max="1" width="4.1640625" style="75" bestFit="1" customWidth="1"/>
    <col min="2" max="2" width="42.6640625" style="8" bestFit="1" customWidth="1"/>
    <col min="3" max="3" width="112.83203125" style="8" bestFit="1" customWidth="1"/>
    <col min="4" max="4" width="10.83203125" style="10" customWidth="1"/>
    <col min="5" max="5" width="15" style="11" customWidth="1"/>
    <col min="6" max="6" width="11" style="10" hidden="1" customWidth="1"/>
    <col min="7" max="7" width="10.1640625" style="10" hidden="1" customWidth="1"/>
    <col min="8" max="8" width="11.5" style="10" customWidth="1"/>
    <col min="9" max="9" width="11.83203125" style="10" customWidth="1"/>
    <col min="10" max="10" width="13.33203125" style="10" customWidth="1"/>
    <col min="11" max="11" width="10.6640625" style="10" hidden="1" customWidth="1"/>
    <col min="12" max="12" width="11.83203125" style="10" hidden="1" customWidth="1"/>
    <col min="13" max="14" width="11.6640625" style="10" customWidth="1"/>
    <col min="15" max="15" width="12.33203125" style="10" customWidth="1"/>
    <col min="16" max="16" width="12" style="10" customWidth="1"/>
    <col min="17" max="17" width="13.33203125" style="10" customWidth="1"/>
    <col min="18" max="18" width="13.1640625" style="10" customWidth="1"/>
    <col min="19" max="19" width="11.6640625" style="10" customWidth="1"/>
    <col min="20" max="20" width="14.5" style="10" customWidth="1"/>
    <col min="21" max="21" width="10.1640625" style="10" customWidth="1"/>
    <col min="22" max="22" width="10.83203125" style="10" bestFit="1" customWidth="1"/>
    <col min="23" max="23" width="12.5" style="10" customWidth="1"/>
    <col min="24" max="24" width="11.6640625" style="10" customWidth="1"/>
    <col min="25" max="25" width="14" style="10" customWidth="1"/>
    <col min="26" max="26" width="12.6640625" style="10" customWidth="1"/>
    <col min="27" max="27" width="10.83203125" style="10" bestFit="1" customWidth="1"/>
    <col min="28" max="28" width="14.33203125" style="10" customWidth="1"/>
    <col min="29" max="29" width="31.6640625" style="11" customWidth="1"/>
    <col min="30" max="30" width="27.6640625" style="10" bestFit="1" customWidth="1"/>
    <col min="31" max="31" width="12.5" style="100" customWidth="1"/>
    <col min="32" max="16384" width="41.5" style="8"/>
  </cols>
  <sheetData>
    <row r="1" spans="1:31" ht="107" customHeight="1" thickBot="1">
      <c r="A1" s="77"/>
      <c r="B1" s="78"/>
      <c r="C1" s="55" t="s">
        <v>0</v>
      </c>
      <c r="F1" s="11" t="s">
        <v>238</v>
      </c>
      <c r="Y1" s="11" t="s">
        <v>218</v>
      </c>
      <c r="Z1" s="11" t="s">
        <v>107</v>
      </c>
    </row>
    <row r="2" spans="1:31" ht="58" thickTop="1" thickBot="1">
      <c r="B2" s="8" t="s">
        <v>239</v>
      </c>
      <c r="C2" s="56" t="s">
        <v>76</v>
      </c>
      <c r="D2" s="76"/>
      <c r="F2" s="180" t="s">
        <v>78</v>
      </c>
      <c r="G2" s="182"/>
      <c r="H2" s="180" t="s">
        <v>45</v>
      </c>
      <c r="I2" s="181"/>
      <c r="J2" s="181"/>
      <c r="K2" s="181"/>
      <c r="L2" s="181"/>
      <c r="M2" s="181"/>
      <c r="N2" s="182"/>
      <c r="O2" s="180" t="s">
        <v>68</v>
      </c>
      <c r="P2" s="181"/>
      <c r="Q2" s="181"/>
      <c r="R2" s="181"/>
      <c r="S2" s="182"/>
      <c r="T2" s="180" t="s">
        <v>47</v>
      </c>
      <c r="U2" s="181"/>
      <c r="V2" s="181"/>
      <c r="W2" s="181"/>
      <c r="X2" s="182"/>
      <c r="Y2" s="187" t="s">
        <v>83</v>
      </c>
      <c r="Z2" s="188"/>
      <c r="AA2" s="188"/>
      <c r="AB2" s="188"/>
      <c r="AC2" s="188"/>
      <c r="AD2" s="188" t="s">
        <v>227</v>
      </c>
      <c r="AE2" s="189"/>
    </row>
    <row r="3" spans="1:31" ht="68" customHeight="1" thickBot="1">
      <c r="B3" s="54" t="s">
        <v>51</v>
      </c>
      <c r="C3" s="54" t="s">
        <v>241</v>
      </c>
      <c r="D3" s="117" t="s">
        <v>212</v>
      </c>
      <c r="E3" s="117" t="s">
        <v>189</v>
      </c>
      <c r="F3" s="89" t="s">
        <v>205</v>
      </c>
      <c r="G3" s="92" t="s">
        <v>206</v>
      </c>
      <c r="H3" s="89" t="s">
        <v>207</v>
      </c>
      <c r="I3" s="69" t="s">
        <v>208</v>
      </c>
      <c r="J3" s="69" t="s">
        <v>72</v>
      </c>
      <c r="K3" s="91" t="s">
        <v>71</v>
      </c>
      <c r="L3" s="69" t="s">
        <v>66</v>
      </c>
      <c r="M3" s="58" t="s">
        <v>225</v>
      </c>
      <c r="N3" s="89" t="s">
        <v>247</v>
      </c>
      <c r="O3" s="89" t="s">
        <v>209</v>
      </c>
      <c r="P3" s="69" t="s">
        <v>210</v>
      </c>
      <c r="Q3" s="69" t="s">
        <v>73</v>
      </c>
      <c r="R3" s="81" t="s">
        <v>211</v>
      </c>
      <c r="S3" s="89" t="s">
        <v>248</v>
      </c>
      <c r="T3" s="80" t="s">
        <v>74</v>
      </c>
      <c r="U3" s="69" t="s">
        <v>67</v>
      </c>
      <c r="V3" s="69"/>
      <c r="W3" s="97" t="s">
        <v>70</v>
      </c>
      <c r="X3" s="89" t="s">
        <v>249</v>
      </c>
      <c r="Y3" s="131" t="s">
        <v>84</v>
      </c>
      <c r="Z3" s="132" t="s">
        <v>85</v>
      </c>
      <c r="AA3" s="132"/>
      <c r="AB3" s="133" t="s">
        <v>86</v>
      </c>
      <c r="AC3" s="134" t="s">
        <v>226</v>
      </c>
      <c r="AD3" s="135" t="s">
        <v>240</v>
      </c>
      <c r="AE3" s="136" t="s">
        <v>236</v>
      </c>
    </row>
    <row r="4" spans="1:31" ht="16" thickTop="1">
      <c r="A4" s="190" t="s">
        <v>187</v>
      </c>
      <c r="B4" s="12" t="s">
        <v>196</v>
      </c>
      <c r="C4" s="13" t="s">
        <v>79</v>
      </c>
      <c r="D4" s="63" t="s">
        <v>87</v>
      </c>
      <c r="F4" s="82">
        <v>1</v>
      </c>
      <c r="G4" s="93" t="s">
        <v>52</v>
      </c>
      <c r="H4" s="82">
        <v>1</v>
      </c>
      <c r="I4" s="62" t="s">
        <v>52</v>
      </c>
      <c r="J4" s="64" t="s">
        <v>87</v>
      </c>
      <c r="K4" s="64" t="e">
        <f>J4*0</f>
        <v>#VALUE!</v>
      </c>
      <c r="L4" s="64"/>
      <c r="M4" s="83" t="s">
        <v>87</v>
      </c>
      <c r="N4" s="138" t="s">
        <v>277</v>
      </c>
      <c r="O4" s="82">
        <v>1</v>
      </c>
      <c r="P4" s="62" t="s">
        <v>52</v>
      </c>
      <c r="Q4" s="65" t="s">
        <v>87</v>
      </c>
      <c r="R4" s="83" t="str">
        <f>IF(P4="Yes",Q4,0)</f>
        <v>Free</v>
      </c>
      <c r="S4" s="138"/>
      <c r="T4" s="82">
        <v>1</v>
      </c>
      <c r="U4" s="62" t="s">
        <v>52</v>
      </c>
      <c r="V4" s="64" t="s">
        <v>87</v>
      </c>
      <c r="W4" s="98" t="str">
        <f>IF(U4="Yes",V4,0)</f>
        <v>Free</v>
      </c>
      <c r="X4" s="138"/>
      <c r="Y4" s="82">
        <v>1</v>
      </c>
      <c r="Z4" s="62" t="s">
        <v>52</v>
      </c>
      <c r="AA4" s="64" t="s">
        <v>87</v>
      </c>
      <c r="AB4" s="65" t="str">
        <f>IF(Z4="Yes",AA4,0)</f>
        <v>Free</v>
      </c>
      <c r="AC4" s="115"/>
      <c r="AD4" s="82" t="s">
        <v>228</v>
      </c>
      <c r="AE4" s="101" t="str">
        <f>IF(AD4="Annual",AB4,0)</f>
        <v>Free</v>
      </c>
    </row>
    <row r="5" spans="1:31" ht="15">
      <c r="A5" s="191"/>
      <c r="B5" s="14" t="s">
        <v>122</v>
      </c>
      <c r="C5" s="13" t="s">
        <v>94</v>
      </c>
      <c r="D5" s="63">
        <v>50</v>
      </c>
      <c r="E5" s="11" t="s">
        <v>190</v>
      </c>
      <c r="F5" s="84">
        <f t="shared" ref="F5:H79" si="0">F$4</f>
        <v>1</v>
      </c>
      <c r="G5" s="93" t="s">
        <v>53</v>
      </c>
      <c r="H5" s="84">
        <f t="shared" si="0"/>
        <v>1</v>
      </c>
      <c r="I5" s="62" t="s">
        <v>53</v>
      </c>
      <c r="J5" s="64">
        <f t="shared" ref="J5:J38" si="1">D5*H5</f>
        <v>50</v>
      </c>
      <c r="K5" s="64">
        <f t="shared" ref="K5:K78" si="2">J5*0</f>
        <v>0</v>
      </c>
      <c r="L5" s="64">
        <f>J5+K5</f>
        <v>50</v>
      </c>
      <c r="M5" s="83">
        <f t="shared" ref="M5:M38" si="3">IF(I5="Yes",J5,0)</f>
        <v>0</v>
      </c>
      <c r="N5" s="138"/>
      <c r="O5" s="84">
        <f t="shared" ref="O5:O79" si="4">O$4</f>
        <v>1</v>
      </c>
      <c r="P5" s="62" t="s">
        <v>53</v>
      </c>
      <c r="Q5" s="65">
        <f t="shared" ref="Q5:Q38" si="5">D5*O5</f>
        <v>50</v>
      </c>
      <c r="R5" s="83">
        <f t="shared" ref="R5:R78" si="6">IF(P5="Yes",Q5,0)</f>
        <v>0</v>
      </c>
      <c r="S5" s="138"/>
      <c r="T5" s="84">
        <f t="shared" ref="T5:T79" si="7">T$4</f>
        <v>1</v>
      </c>
      <c r="U5" s="62" t="s">
        <v>53</v>
      </c>
      <c r="V5" s="64">
        <f t="shared" ref="V5:V38" si="8">D5*T5</f>
        <v>50</v>
      </c>
      <c r="W5" s="98">
        <f t="shared" ref="W5:W78" si="9">IF(U5="Yes",V5,0)</f>
        <v>0</v>
      </c>
      <c r="X5" s="138"/>
      <c r="Y5" s="84">
        <v>1</v>
      </c>
      <c r="Z5" s="62" t="s">
        <v>52</v>
      </c>
      <c r="AA5" s="64">
        <f t="shared" ref="AA5:AA38" si="10">D5*Y5</f>
        <v>50</v>
      </c>
      <c r="AB5" s="65">
        <f t="shared" ref="AB5:AB78" si="11">IF(Z5="Yes",AA5,0)</f>
        <v>50</v>
      </c>
      <c r="AC5" s="115"/>
      <c r="AD5" s="102" t="s">
        <v>229</v>
      </c>
      <c r="AE5" s="101">
        <f t="shared" ref="AE5:AE74" si="12">IF(AD5="Annual",AB5,0)</f>
        <v>0</v>
      </c>
    </row>
    <row r="6" spans="1:31" ht="16" thickBot="1">
      <c r="A6" s="191"/>
      <c r="B6" s="14" t="s">
        <v>123</v>
      </c>
      <c r="C6" s="13" t="s">
        <v>95</v>
      </c>
      <c r="D6" s="63">
        <v>25</v>
      </c>
      <c r="F6" s="84">
        <f t="shared" si="0"/>
        <v>1</v>
      </c>
      <c r="G6" s="93" t="s">
        <v>53</v>
      </c>
      <c r="H6" s="84">
        <f t="shared" si="0"/>
        <v>1</v>
      </c>
      <c r="I6" s="62" t="s">
        <v>52</v>
      </c>
      <c r="J6" s="64">
        <f t="shared" si="1"/>
        <v>25</v>
      </c>
      <c r="K6" s="64">
        <f t="shared" si="2"/>
        <v>0</v>
      </c>
      <c r="L6" s="64">
        <f>J6+K6</f>
        <v>25</v>
      </c>
      <c r="M6" s="83">
        <f t="shared" si="3"/>
        <v>25</v>
      </c>
      <c r="N6" s="138"/>
      <c r="O6" s="84">
        <f t="shared" si="4"/>
        <v>1</v>
      </c>
      <c r="P6" s="62" t="s">
        <v>52</v>
      </c>
      <c r="Q6" s="65">
        <f t="shared" si="5"/>
        <v>25</v>
      </c>
      <c r="R6" s="83">
        <f t="shared" si="6"/>
        <v>25</v>
      </c>
      <c r="S6" s="138"/>
      <c r="T6" s="84">
        <f t="shared" si="7"/>
        <v>1</v>
      </c>
      <c r="U6" s="62" t="s">
        <v>52</v>
      </c>
      <c r="V6" s="64">
        <f t="shared" si="8"/>
        <v>25</v>
      </c>
      <c r="W6" s="98">
        <f t="shared" si="9"/>
        <v>25</v>
      </c>
      <c r="X6" s="138"/>
      <c r="Y6" s="84">
        <f t="shared" ref="Y6:Y42" si="13">Y$4</f>
        <v>1</v>
      </c>
      <c r="Z6" s="62" t="s">
        <v>52</v>
      </c>
      <c r="AA6" s="64">
        <f t="shared" si="10"/>
        <v>25</v>
      </c>
      <c r="AB6" s="65">
        <f t="shared" si="11"/>
        <v>25</v>
      </c>
      <c r="AC6" s="115"/>
      <c r="AD6" s="102" t="s">
        <v>232</v>
      </c>
      <c r="AE6" s="101">
        <f t="shared" si="12"/>
        <v>0</v>
      </c>
    </row>
    <row r="7" spans="1:31" ht="15">
      <c r="A7" s="191"/>
      <c r="B7" s="15" t="s">
        <v>192</v>
      </c>
      <c r="C7" s="13" t="s">
        <v>92</v>
      </c>
      <c r="D7" s="63">
        <v>150</v>
      </c>
      <c r="F7" s="84">
        <f t="shared" si="0"/>
        <v>1</v>
      </c>
      <c r="G7" s="93" t="str">
        <f>G8</f>
        <v>No</v>
      </c>
      <c r="H7" s="84">
        <f t="shared" si="0"/>
        <v>1</v>
      </c>
      <c r="I7" s="62" t="str">
        <f>I8</f>
        <v>No</v>
      </c>
      <c r="J7" s="64">
        <f t="shared" si="1"/>
        <v>150</v>
      </c>
      <c r="K7" s="64">
        <f t="shared" si="2"/>
        <v>0</v>
      </c>
      <c r="L7" s="64">
        <f t="shared" ref="L7" si="14">J7+K7</f>
        <v>150</v>
      </c>
      <c r="M7" s="83">
        <f t="shared" si="3"/>
        <v>0</v>
      </c>
      <c r="N7" s="138"/>
      <c r="O7" s="84">
        <f t="shared" si="4"/>
        <v>1</v>
      </c>
      <c r="P7" s="62" t="str">
        <f>P8</f>
        <v>No</v>
      </c>
      <c r="Q7" s="65">
        <f t="shared" si="5"/>
        <v>150</v>
      </c>
      <c r="R7" s="83">
        <f t="shared" si="6"/>
        <v>0</v>
      </c>
      <c r="S7" s="138"/>
      <c r="T7" s="84">
        <f t="shared" si="7"/>
        <v>1</v>
      </c>
      <c r="U7" s="62" t="str">
        <f>U8</f>
        <v>No</v>
      </c>
      <c r="V7" s="64">
        <f t="shared" si="8"/>
        <v>150</v>
      </c>
      <c r="W7" s="98">
        <f t="shared" si="9"/>
        <v>0</v>
      </c>
      <c r="X7" s="138"/>
      <c r="Y7" s="84">
        <f t="shared" si="13"/>
        <v>1</v>
      </c>
      <c r="Z7" s="62" t="str">
        <f>Z8</f>
        <v>No</v>
      </c>
      <c r="AA7" s="64">
        <f t="shared" si="10"/>
        <v>150</v>
      </c>
      <c r="AB7" s="65">
        <f t="shared" si="11"/>
        <v>0</v>
      </c>
      <c r="AC7" s="115"/>
      <c r="AD7" s="102" t="s">
        <v>232</v>
      </c>
      <c r="AE7" s="101">
        <f t="shared" si="12"/>
        <v>0</v>
      </c>
    </row>
    <row r="8" spans="1:31" ht="15">
      <c r="A8" s="191"/>
      <c r="B8" s="16" t="s">
        <v>193</v>
      </c>
      <c r="C8" s="13" t="s">
        <v>93</v>
      </c>
      <c r="D8" s="63">
        <v>75</v>
      </c>
      <c r="F8" s="84">
        <f t="shared" si="0"/>
        <v>1</v>
      </c>
      <c r="G8" s="93" t="s">
        <v>53</v>
      </c>
      <c r="H8" s="84">
        <f t="shared" si="0"/>
        <v>1</v>
      </c>
      <c r="I8" s="62" t="s">
        <v>53</v>
      </c>
      <c r="J8" s="64">
        <f t="shared" si="1"/>
        <v>75</v>
      </c>
      <c r="K8" s="64">
        <f t="shared" si="2"/>
        <v>0</v>
      </c>
      <c r="L8" s="64">
        <f>J8+K8</f>
        <v>75</v>
      </c>
      <c r="M8" s="83">
        <f t="shared" si="3"/>
        <v>0</v>
      </c>
      <c r="N8" s="138"/>
      <c r="O8" s="84">
        <f t="shared" si="4"/>
        <v>1</v>
      </c>
      <c r="P8" s="62" t="s">
        <v>53</v>
      </c>
      <c r="Q8" s="65">
        <f t="shared" si="5"/>
        <v>75</v>
      </c>
      <c r="R8" s="83">
        <f t="shared" si="6"/>
        <v>0</v>
      </c>
      <c r="S8" s="138"/>
      <c r="T8" s="84">
        <f t="shared" si="7"/>
        <v>1</v>
      </c>
      <c r="U8" s="62" t="s">
        <v>53</v>
      </c>
      <c r="V8" s="64">
        <f t="shared" si="8"/>
        <v>75</v>
      </c>
      <c r="W8" s="98">
        <f t="shared" si="9"/>
        <v>0</v>
      </c>
      <c r="X8" s="138"/>
      <c r="Y8" s="84">
        <f t="shared" si="13"/>
        <v>1</v>
      </c>
      <c r="Z8" s="62" t="s">
        <v>53</v>
      </c>
      <c r="AA8" s="64">
        <f t="shared" si="10"/>
        <v>75</v>
      </c>
      <c r="AB8" s="65">
        <f t="shared" si="11"/>
        <v>0</v>
      </c>
      <c r="AC8" s="115"/>
      <c r="AD8" s="102" t="s">
        <v>232</v>
      </c>
      <c r="AE8" s="101">
        <f t="shared" si="12"/>
        <v>0</v>
      </c>
    </row>
    <row r="9" spans="1:31" ht="15">
      <c r="A9" s="191"/>
      <c r="B9" s="16" t="s">
        <v>194</v>
      </c>
      <c r="C9" s="13" t="s">
        <v>54</v>
      </c>
      <c r="D9" s="63">
        <v>250</v>
      </c>
      <c r="F9" s="84">
        <f t="shared" si="0"/>
        <v>1</v>
      </c>
      <c r="G9" s="93" t="str">
        <f>G10</f>
        <v>No</v>
      </c>
      <c r="H9" s="84">
        <f t="shared" si="0"/>
        <v>1</v>
      </c>
      <c r="I9" s="62" t="str">
        <f>I10</f>
        <v>No</v>
      </c>
      <c r="J9" s="64">
        <f t="shared" si="1"/>
        <v>250</v>
      </c>
      <c r="K9" s="64">
        <f>J9*0</f>
        <v>0</v>
      </c>
      <c r="L9" s="64">
        <f>J9+K9</f>
        <v>250</v>
      </c>
      <c r="M9" s="83">
        <f t="shared" si="3"/>
        <v>0</v>
      </c>
      <c r="N9" s="138"/>
      <c r="O9" s="84">
        <f t="shared" si="4"/>
        <v>1</v>
      </c>
      <c r="P9" s="62" t="str">
        <f>P10</f>
        <v>No</v>
      </c>
      <c r="Q9" s="65">
        <f t="shared" si="5"/>
        <v>250</v>
      </c>
      <c r="R9" s="83">
        <f>IF(P9="Yes",Q9,0)</f>
        <v>0</v>
      </c>
      <c r="S9" s="138"/>
      <c r="T9" s="84">
        <f t="shared" si="7"/>
        <v>1</v>
      </c>
      <c r="U9" s="62" t="str">
        <f>U10</f>
        <v>No</v>
      </c>
      <c r="V9" s="64">
        <f t="shared" si="8"/>
        <v>250</v>
      </c>
      <c r="W9" s="98">
        <f>IF(U9="Yes",V9,0)</f>
        <v>0</v>
      </c>
      <c r="X9" s="138"/>
      <c r="Y9" s="84">
        <f t="shared" si="13"/>
        <v>1</v>
      </c>
      <c r="Z9" s="62" t="str">
        <f>Z10</f>
        <v>No</v>
      </c>
      <c r="AA9" s="64">
        <f t="shared" si="10"/>
        <v>250</v>
      </c>
      <c r="AB9" s="65">
        <f>IF(Z9="Yes",AA9,0)</f>
        <v>0</v>
      </c>
      <c r="AC9" s="115"/>
      <c r="AD9" s="102" t="s">
        <v>232</v>
      </c>
      <c r="AE9" s="101">
        <f t="shared" si="12"/>
        <v>0</v>
      </c>
    </row>
    <row r="10" spans="1:31" ht="16" thickBot="1">
      <c r="A10" s="191"/>
      <c r="B10" s="17" t="s">
        <v>195</v>
      </c>
      <c r="C10" s="13" t="s">
        <v>191</v>
      </c>
      <c r="D10" s="63">
        <v>100</v>
      </c>
      <c r="F10" s="84">
        <f t="shared" si="0"/>
        <v>1</v>
      </c>
      <c r="G10" s="93" t="s">
        <v>53</v>
      </c>
      <c r="H10" s="84">
        <f t="shared" si="0"/>
        <v>1</v>
      </c>
      <c r="I10" s="62" t="s">
        <v>53</v>
      </c>
      <c r="J10" s="64">
        <f t="shared" si="1"/>
        <v>100</v>
      </c>
      <c r="K10" s="64">
        <f t="shared" si="2"/>
        <v>0</v>
      </c>
      <c r="L10" s="64">
        <f t="shared" ref="L10:L70" si="15">J10+K10</f>
        <v>100</v>
      </c>
      <c r="M10" s="83">
        <f t="shared" si="3"/>
        <v>0</v>
      </c>
      <c r="N10" s="138"/>
      <c r="O10" s="84">
        <f t="shared" si="4"/>
        <v>1</v>
      </c>
      <c r="P10" s="62" t="s">
        <v>53</v>
      </c>
      <c r="Q10" s="65">
        <f t="shared" si="5"/>
        <v>100</v>
      </c>
      <c r="R10" s="83">
        <f t="shared" si="6"/>
        <v>0</v>
      </c>
      <c r="S10" s="138"/>
      <c r="T10" s="84">
        <f t="shared" si="7"/>
        <v>1</v>
      </c>
      <c r="U10" s="62" t="s">
        <v>53</v>
      </c>
      <c r="V10" s="64">
        <f t="shared" si="8"/>
        <v>100</v>
      </c>
      <c r="W10" s="98">
        <f t="shared" si="9"/>
        <v>0</v>
      </c>
      <c r="X10" s="138"/>
      <c r="Y10" s="84">
        <f t="shared" si="13"/>
        <v>1</v>
      </c>
      <c r="Z10" s="62" t="s">
        <v>53</v>
      </c>
      <c r="AA10" s="64">
        <f t="shared" si="10"/>
        <v>100</v>
      </c>
      <c r="AB10" s="65">
        <f t="shared" si="11"/>
        <v>0</v>
      </c>
      <c r="AC10" s="115"/>
      <c r="AD10" s="102" t="s">
        <v>232</v>
      </c>
      <c r="AE10" s="101">
        <f t="shared" si="12"/>
        <v>0</v>
      </c>
    </row>
    <row r="11" spans="1:31" ht="15">
      <c r="A11" s="191"/>
      <c r="B11" s="14" t="s">
        <v>124</v>
      </c>
      <c r="C11" s="13" t="s">
        <v>198</v>
      </c>
      <c r="D11" s="63">
        <v>350</v>
      </c>
      <c r="E11" s="11" t="s">
        <v>197</v>
      </c>
      <c r="F11" s="84">
        <f t="shared" si="0"/>
        <v>1</v>
      </c>
      <c r="G11" s="93" t="s">
        <v>53</v>
      </c>
      <c r="H11" s="84">
        <f t="shared" si="0"/>
        <v>1</v>
      </c>
      <c r="I11" s="62" t="s">
        <v>53</v>
      </c>
      <c r="J11" s="64">
        <f t="shared" si="1"/>
        <v>350</v>
      </c>
      <c r="K11" s="64">
        <f t="shared" si="2"/>
        <v>0</v>
      </c>
      <c r="L11" s="64">
        <f t="shared" si="15"/>
        <v>350</v>
      </c>
      <c r="M11" s="83">
        <f t="shared" si="3"/>
        <v>0</v>
      </c>
      <c r="N11" s="138"/>
      <c r="O11" s="84">
        <f t="shared" si="4"/>
        <v>1</v>
      </c>
      <c r="P11" s="62" t="s">
        <v>53</v>
      </c>
      <c r="Q11" s="65">
        <f t="shared" si="5"/>
        <v>350</v>
      </c>
      <c r="R11" s="83">
        <f t="shared" si="6"/>
        <v>0</v>
      </c>
      <c r="S11" s="138"/>
      <c r="T11" s="84">
        <f t="shared" si="7"/>
        <v>1</v>
      </c>
      <c r="U11" s="62" t="s">
        <v>53</v>
      </c>
      <c r="V11" s="64">
        <f t="shared" si="8"/>
        <v>350</v>
      </c>
      <c r="W11" s="98">
        <f t="shared" si="9"/>
        <v>0</v>
      </c>
      <c r="X11" s="138"/>
      <c r="Y11" s="84">
        <f t="shared" si="13"/>
        <v>1</v>
      </c>
      <c r="Z11" s="62" t="s">
        <v>53</v>
      </c>
      <c r="AA11" s="64">
        <f t="shared" si="10"/>
        <v>350</v>
      </c>
      <c r="AB11" s="65">
        <f t="shared" si="11"/>
        <v>0</v>
      </c>
      <c r="AC11" s="115"/>
      <c r="AD11" s="102" t="s">
        <v>232</v>
      </c>
      <c r="AE11" s="101">
        <f t="shared" si="12"/>
        <v>0</v>
      </c>
    </row>
    <row r="12" spans="1:31" ht="16" thickBot="1">
      <c r="A12" s="192"/>
      <c r="B12" s="14" t="s">
        <v>125</v>
      </c>
      <c r="C12" s="13" t="s">
        <v>200</v>
      </c>
      <c r="D12" s="63">
        <v>50</v>
      </c>
      <c r="E12" s="11" t="s">
        <v>199</v>
      </c>
      <c r="F12" s="84">
        <f t="shared" si="0"/>
        <v>1</v>
      </c>
      <c r="G12" s="93" t="str">
        <f>G11</f>
        <v>No</v>
      </c>
      <c r="H12" s="84">
        <f t="shared" si="0"/>
        <v>1</v>
      </c>
      <c r="I12" s="62" t="str">
        <f>I11</f>
        <v>No</v>
      </c>
      <c r="J12" s="64">
        <f t="shared" si="1"/>
        <v>50</v>
      </c>
      <c r="K12" s="64">
        <f t="shared" si="2"/>
        <v>0</v>
      </c>
      <c r="L12" s="64">
        <f t="shared" si="15"/>
        <v>50</v>
      </c>
      <c r="M12" s="83">
        <f t="shared" si="3"/>
        <v>0</v>
      </c>
      <c r="N12" s="138"/>
      <c r="O12" s="84">
        <f t="shared" si="4"/>
        <v>1</v>
      </c>
      <c r="P12" s="62" t="str">
        <f>P11</f>
        <v>No</v>
      </c>
      <c r="Q12" s="65">
        <f t="shared" si="5"/>
        <v>50</v>
      </c>
      <c r="R12" s="83">
        <f t="shared" si="6"/>
        <v>0</v>
      </c>
      <c r="S12" s="138"/>
      <c r="T12" s="84">
        <f t="shared" si="7"/>
        <v>1</v>
      </c>
      <c r="U12" s="62" t="str">
        <f>U11</f>
        <v>No</v>
      </c>
      <c r="V12" s="64">
        <f t="shared" si="8"/>
        <v>50</v>
      </c>
      <c r="W12" s="98">
        <f t="shared" si="9"/>
        <v>0</v>
      </c>
      <c r="X12" s="138"/>
      <c r="Y12" s="84">
        <f t="shared" si="13"/>
        <v>1</v>
      </c>
      <c r="Z12" s="62" t="str">
        <f>Z11</f>
        <v>No</v>
      </c>
      <c r="AA12" s="64">
        <f t="shared" si="10"/>
        <v>50</v>
      </c>
      <c r="AB12" s="65">
        <f t="shared" si="11"/>
        <v>0</v>
      </c>
      <c r="AC12" s="115"/>
      <c r="AD12" s="102" t="s">
        <v>232</v>
      </c>
      <c r="AE12" s="101">
        <f t="shared" si="12"/>
        <v>0</v>
      </c>
    </row>
    <row r="13" spans="1:31" ht="16" customHeight="1" thickTop="1">
      <c r="A13" s="166" t="s">
        <v>186</v>
      </c>
      <c r="B13" s="18" t="s">
        <v>126</v>
      </c>
      <c r="C13" s="19" t="s">
        <v>108</v>
      </c>
      <c r="D13" s="63">
        <v>0</v>
      </c>
      <c r="E13" s="193" t="s">
        <v>82</v>
      </c>
      <c r="F13" s="84">
        <f t="shared" si="0"/>
        <v>1</v>
      </c>
      <c r="G13" s="93" t="s">
        <v>52</v>
      </c>
      <c r="H13" s="84">
        <f t="shared" si="0"/>
        <v>1</v>
      </c>
      <c r="I13" s="62" t="s">
        <v>53</v>
      </c>
      <c r="J13" s="64">
        <f t="shared" si="1"/>
        <v>0</v>
      </c>
      <c r="K13" s="64">
        <f t="shared" si="2"/>
        <v>0</v>
      </c>
      <c r="L13" s="64">
        <f t="shared" si="15"/>
        <v>0</v>
      </c>
      <c r="M13" s="83">
        <f t="shared" si="3"/>
        <v>0</v>
      </c>
      <c r="N13" s="138"/>
      <c r="O13" s="84">
        <f t="shared" si="4"/>
        <v>1</v>
      </c>
      <c r="P13" s="62" t="s">
        <v>53</v>
      </c>
      <c r="Q13" s="65">
        <f t="shared" si="5"/>
        <v>0</v>
      </c>
      <c r="R13" s="83">
        <f t="shared" si="6"/>
        <v>0</v>
      </c>
      <c r="S13" s="138"/>
      <c r="T13" s="84">
        <f t="shared" si="7"/>
        <v>1</v>
      </c>
      <c r="U13" s="62" t="s">
        <v>53</v>
      </c>
      <c r="V13" s="64">
        <f t="shared" si="8"/>
        <v>0</v>
      </c>
      <c r="W13" s="98">
        <f t="shared" si="9"/>
        <v>0</v>
      </c>
      <c r="X13" s="138"/>
      <c r="Y13" s="84">
        <f t="shared" si="13"/>
        <v>1</v>
      </c>
      <c r="Z13" s="62" t="s">
        <v>53</v>
      </c>
      <c r="AA13" s="64">
        <f t="shared" si="10"/>
        <v>0</v>
      </c>
      <c r="AB13" s="65">
        <f t="shared" si="11"/>
        <v>0</v>
      </c>
      <c r="AC13" s="115"/>
      <c r="AD13" s="102" t="s">
        <v>230</v>
      </c>
      <c r="AE13" s="101">
        <f t="shared" si="12"/>
        <v>0</v>
      </c>
    </row>
    <row r="14" spans="1:31" ht="15">
      <c r="A14" s="167"/>
      <c r="B14" s="16" t="s">
        <v>127</v>
      </c>
      <c r="C14" s="20" t="s">
        <v>97</v>
      </c>
      <c r="D14" s="63">
        <v>50</v>
      </c>
      <c r="E14" s="194"/>
      <c r="F14" s="84">
        <f t="shared" si="0"/>
        <v>1</v>
      </c>
      <c r="G14" s="93" t="s">
        <v>53</v>
      </c>
      <c r="H14" s="84">
        <f t="shared" si="0"/>
        <v>1</v>
      </c>
      <c r="I14" s="62" t="s">
        <v>52</v>
      </c>
      <c r="J14" s="64">
        <f t="shared" si="1"/>
        <v>50</v>
      </c>
      <c r="K14" s="64">
        <f t="shared" ref="K14" si="16">J14*0</f>
        <v>0</v>
      </c>
      <c r="L14" s="64">
        <f t="shared" ref="L14" si="17">J14+K14</f>
        <v>50</v>
      </c>
      <c r="M14" s="83">
        <f t="shared" si="3"/>
        <v>50</v>
      </c>
      <c r="N14" s="138"/>
      <c r="O14" s="84">
        <f t="shared" si="4"/>
        <v>1</v>
      </c>
      <c r="P14" s="62" t="s">
        <v>53</v>
      </c>
      <c r="Q14" s="65">
        <f t="shared" si="5"/>
        <v>50</v>
      </c>
      <c r="R14" s="83">
        <f t="shared" si="6"/>
        <v>0</v>
      </c>
      <c r="S14" s="138"/>
      <c r="T14" s="84">
        <f t="shared" si="7"/>
        <v>1</v>
      </c>
      <c r="U14" s="62" t="s">
        <v>53</v>
      </c>
      <c r="V14" s="64">
        <f t="shared" si="8"/>
        <v>50</v>
      </c>
      <c r="W14" s="98">
        <f t="shared" si="9"/>
        <v>0</v>
      </c>
      <c r="X14" s="138"/>
      <c r="Y14" s="84">
        <f t="shared" si="13"/>
        <v>1</v>
      </c>
      <c r="Z14" s="62" t="s">
        <v>53</v>
      </c>
      <c r="AA14" s="64">
        <f t="shared" si="10"/>
        <v>50</v>
      </c>
      <c r="AB14" s="65">
        <f t="shared" si="11"/>
        <v>0</v>
      </c>
      <c r="AC14" s="115"/>
      <c r="AD14" s="102" t="s">
        <v>230</v>
      </c>
      <c r="AE14" s="101">
        <f t="shared" si="12"/>
        <v>0</v>
      </c>
    </row>
    <row r="15" spans="1:31" ht="15">
      <c r="A15" s="167"/>
      <c r="B15" s="16" t="s">
        <v>128</v>
      </c>
      <c r="C15" s="20" t="s">
        <v>99</v>
      </c>
      <c r="D15" s="63">
        <v>100</v>
      </c>
      <c r="E15" s="194"/>
      <c r="F15" s="84">
        <f t="shared" si="0"/>
        <v>1</v>
      </c>
      <c r="G15" s="93" t="s">
        <v>53</v>
      </c>
      <c r="H15" s="84">
        <f t="shared" si="0"/>
        <v>1</v>
      </c>
      <c r="I15" s="62" t="s">
        <v>53</v>
      </c>
      <c r="J15" s="64">
        <f t="shared" si="1"/>
        <v>100</v>
      </c>
      <c r="K15" s="64">
        <f t="shared" si="2"/>
        <v>0</v>
      </c>
      <c r="L15" s="64">
        <f t="shared" si="15"/>
        <v>100</v>
      </c>
      <c r="M15" s="83">
        <f t="shared" si="3"/>
        <v>0</v>
      </c>
      <c r="N15" s="138"/>
      <c r="O15" s="84">
        <f t="shared" si="4"/>
        <v>1</v>
      </c>
      <c r="P15" s="62" t="s">
        <v>52</v>
      </c>
      <c r="Q15" s="65">
        <f t="shared" si="5"/>
        <v>100</v>
      </c>
      <c r="R15" s="83">
        <f t="shared" si="6"/>
        <v>100</v>
      </c>
      <c r="S15" s="138"/>
      <c r="T15" s="84">
        <f t="shared" si="7"/>
        <v>1</v>
      </c>
      <c r="U15" s="62" t="s">
        <v>53</v>
      </c>
      <c r="V15" s="64">
        <f t="shared" si="8"/>
        <v>100</v>
      </c>
      <c r="W15" s="98">
        <f t="shared" si="9"/>
        <v>0</v>
      </c>
      <c r="X15" s="138"/>
      <c r="Y15" s="84">
        <f t="shared" si="13"/>
        <v>1</v>
      </c>
      <c r="Z15" s="62" t="s">
        <v>53</v>
      </c>
      <c r="AA15" s="64">
        <f t="shared" si="10"/>
        <v>100</v>
      </c>
      <c r="AB15" s="65">
        <f t="shared" si="11"/>
        <v>0</v>
      </c>
      <c r="AC15" s="115"/>
      <c r="AD15" s="102" t="s">
        <v>230</v>
      </c>
      <c r="AE15" s="101">
        <f t="shared" si="12"/>
        <v>0</v>
      </c>
    </row>
    <row r="16" spans="1:31" ht="16" thickBot="1">
      <c r="A16" s="167"/>
      <c r="B16" s="17" t="s">
        <v>129</v>
      </c>
      <c r="C16" s="21" t="s">
        <v>98</v>
      </c>
      <c r="D16" s="63">
        <v>150</v>
      </c>
      <c r="E16" s="183"/>
      <c r="F16" s="84">
        <f t="shared" si="0"/>
        <v>1</v>
      </c>
      <c r="G16" s="93" t="s">
        <v>53</v>
      </c>
      <c r="H16" s="84">
        <f t="shared" si="0"/>
        <v>1</v>
      </c>
      <c r="I16" s="62" t="s">
        <v>53</v>
      </c>
      <c r="J16" s="64">
        <f t="shared" si="1"/>
        <v>150</v>
      </c>
      <c r="K16" s="64">
        <f t="shared" ref="K16" si="18">J16*0</f>
        <v>0</v>
      </c>
      <c r="L16" s="64">
        <f t="shared" ref="L16" si="19">J16+K16</f>
        <v>150</v>
      </c>
      <c r="M16" s="83">
        <f t="shared" si="3"/>
        <v>0</v>
      </c>
      <c r="N16" s="138"/>
      <c r="O16" s="84">
        <f t="shared" si="4"/>
        <v>1</v>
      </c>
      <c r="P16" s="62" t="s">
        <v>53</v>
      </c>
      <c r="Q16" s="65">
        <f t="shared" si="5"/>
        <v>150</v>
      </c>
      <c r="R16" s="83">
        <f t="shared" si="6"/>
        <v>0</v>
      </c>
      <c r="S16" s="138"/>
      <c r="T16" s="84">
        <f t="shared" si="7"/>
        <v>1</v>
      </c>
      <c r="U16" s="62" t="s">
        <v>52</v>
      </c>
      <c r="V16" s="64">
        <f t="shared" si="8"/>
        <v>150</v>
      </c>
      <c r="W16" s="98">
        <f t="shared" si="9"/>
        <v>150</v>
      </c>
      <c r="X16" s="138"/>
      <c r="Y16" s="84">
        <f t="shared" si="13"/>
        <v>1</v>
      </c>
      <c r="Z16" s="62" t="s">
        <v>52</v>
      </c>
      <c r="AA16" s="64">
        <f t="shared" si="10"/>
        <v>150</v>
      </c>
      <c r="AB16" s="65">
        <f t="shared" si="11"/>
        <v>150</v>
      </c>
      <c r="AC16" s="115"/>
      <c r="AD16" s="102" t="s">
        <v>230</v>
      </c>
      <c r="AE16" s="101">
        <f t="shared" si="12"/>
        <v>0</v>
      </c>
    </row>
    <row r="17" spans="1:31" ht="15">
      <c r="A17" s="167"/>
      <c r="B17" s="14" t="s">
        <v>130</v>
      </c>
      <c r="C17" s="20" t="s">
        <v>55</v>
      </c>
      <c r="D17" s="63">
        <v>100</v>
      </c>
      <c r="E17" s="69"/>
      <c r="F17" s="84">
        <f t="shared" si="0"/>
        <v>1</v>
      </c>
      <c r="G17" s="93" t="str">
        <f>G15</f>
        <v>No</v>
      </c>
      <c r="H17" s="84">
        <f t="shared" si="0"/>
        <v>1</v>
      </c>
      <c r="I17" s="62" t="str">
        <f>I15</f>
        <v>No</v>
      </c>
      <c r="J17" s="64">
        <f t="shared" si="1"/>
        <v>100</v>
      </c>
      <c r="K17" s="64">
        <f t="shared" si="2"/>
        <v>0</v>
      </c>
      <c r="L17" s="64">
        <f t="shared" ref="L17:L22" si="20">J17+K17</f>
        <v>100</v>
      </c>
      <c r="M17" s="83">
        <f t="shared" si="3"/>
        <v>0</v>
      </c>
      <c r="N17" s="138"/>
      <c r="O17" s="84">
        <f t="shared" si="4"/>
        <v>1</v>
      </c>
      <c r="P17" s="62" t="str">
        <f>P15</f>
        <v>Yes</v>
      </c>
      <c r="Q17" s="65">
        <f t="shared" si="5"/>
        <v>100</v>
      </c>
      <c r="R17" s="83">
        <f t="shared" si="6"/>
        <v>100</v>
      </c>
      <c r="S17" s="138"/>
      <c r="T17" s="84">
        <f t="shared" si="7"/>
        <v>1</v>
      </c>
      <c r="U17" s="62" t="s">
        <v>52</v>
      </c>
      <c r="V17" s="64">
        <f t="shared" si="8"/>
        <v>100</v>
      </c>
      <c r="W17" s="98">
        <f t="shared" si="9"/>
        <v>100</v>
      </c>
      <c r="X17" s="138"/>
      <c r="Y17" s="84">
        <f t="shared" si="13"/>
        <v>1</v>
      </c>
      <c r="Z17" s="62" t="s">
        <v>52</v>
      </c>
      <c r="AA17" s="64">
        <f t="shared" si="10"/>
        <v>100</v>
      </c>
      <c r="AB17" s="65">
        <f t="shared" si="11"/>
        <v>100</v>
      </c>
      <c r="AC17" s="115"/>
      <c r="AD17" s="102" t="s">
        <v>230</v>
      </c>
      <c r="AE17" s="101">
        <f t="shared" si="12"/>
        <v>0</v>
      </c>
    </row>
    <row r="18" spans="1:31" ht="15">
      <c r="A18" s="167"/>
      <c r="B18" s="14" t="s">
        <v>131</v>
      </c>
      <c r="C18" s="20" t="s">
        <v>106</v>
      </c>
      <c r="D18" s="63">
        <v>25</v>
      </c>
      <c r="E18" s="69"/>
      <c r="F18" s="84">
        <f t="shared" si="0"/>
        <v>1</v>
      </c>
      <c r="G18" s="93" t="str">
        <f>G16</f>
        <v>No</v>
      </c>
      <c r="H18" s="84">
        <v>1</v>
      </c>
      <c r="I18" s="62" t="str">
        <f>I16</f>
        <v>No</v>
      </c>
      <c r="J18" s="64">
        <f t="shared" si="1"/>
        <v>25</v>
      </c>
      <c r="K18" s="64">
        <f t="shared" ref="K18:K19" si="21">J18*0</f>
        <v>0</v>
      </c>
      <c r="L18" s="64">
        <f t="shared" si="20"/>
        <v>25</v>
      </c>
      <c r="M18" s="83">
        <f t="shared" si="3"/>
        <v>0</v>
      </c>
      <c r="N18" s="138"/>
      <c r="O18" s="84">
        <f t="shared" si="4"/>
        <v>1</v>
      </c>
      <c r="P18" s="62" t="s">
        <v>52</v>
      </c>
      <c r="Q18" s="65">
        <f t="shared" si="5"/>
        <v>25</v>
      </c>
      <c r="R18" s="83">
        <f t="shared" ref="R18:R19" si="22">IF(P18="Yes",Q18,0)</f>
        <v>25</v>
      </c>
      <c r="S18" s="138"/>
      <c r="T18" s="84">
        <f t="shared" si="7"/>
        <v>1</v>
      </c>
      <c r="U18" s="62" t="str">
        <f>U16</f>
        <v>Yes</v>
      </c>
      <c r="V18" s="64">
        <f t="shared" si="8"/>
        <v>25</v>
      </c>
      <c r="W18" s="98">
        <f t="shared" ref="W18:W19" si="23">IF(U18="Yes",V18,0)</f>
        <v>25</v>
      </c>
      <c r="X18" s="138"/>
      <c r="Y18" s="84">
        <f t="shared" si="13"/>
        <v>1</v>
      </c>
      <c r="Z18" s="62" t="str">
        <f>Z16</f>
        <v>Yes</v>
      </c>
      <c r="AA18" s="64">
        <f t="shared" si="10"/>
        <v>25</v>
      </c>
      <c r="AB18" s="65">
        <f t="shared" ref="AB18:AB19" si="24">IF(Z18="Yes",AA18,0)</f>
        <v>25</v>
      </c>
      <c r="AC18" s="115"/>
      <c r="AD18" s="102" t="s">
        <v>230</v>
      </c>
      <c r="AE18" s="101">
        <f t="shared" si="12"/>
        <v>0</v>
      </c>
    </row>
    <row r="19" spans="1:31" ht="15">
      <c r="A19" s="167"/>
      <c r="B19" s="22" t="s">
        <v>275</v>
      </c>
      <c r="C19" s="20" t="s">
        <v>276</v>
      </c>
      <c r="D19" s="63">
        <v>5</v>
      </c>
      <c r="E19" s="69"/>
      <c r="F19" s="84">
        <f t="shared" si="0"/>
        <v>1</v>
      </c>
      <c r="G19" s="93" t="s">
        <v>53</v>
      </c>
      <c r="H19" s="84">
        <v>1</v>
      </c>
      <c r="I19" s="62" t="s">
        <v>52</v>
      </c>
      <c r="J19" s="64">
        <f t="shared" ref="J19" si="25">D19*H19</f>
        <v>5</v>
      </c>
      <c r="K19" s="64">
        <f t="shared" si="21"/>
        <v>0</v>
      </c>
      <c r="L19" s="64">
        <f t="shared" si="20"/>
        <v>5</v>
      </c>
      <c r="M19" s="83">
        <f t="shared" ref="M19" si="26">IF(I19="Yes",J19,0)</f>
        <v>5</v>
      </c>
      <c r="N19" s="138"/>
      <c r="O19" s="84">
        <v>1</v>
      </c>
      <c r="P19" s="62" t="s">
        <v>52</v>
      </c>
      <c r="Q19" s="65">
        <f t="shared" ref="Q19" si="27">D19*O19</f>
        <v>5</v>
      </c>
      <c r="R19" s="83">
        <f t="shared" si="22"/>
        <v>5</v>
      </c>
      <c r="S19" s="138"/>
      <c r="T19" s="84">
        <v>3</v>
      </c>
      <c r="U19" s="62" t="s">
        <v>52</v>
      </c>
      <c r="V19" s="64">
        <f t="shared" ref="V19" si="28">D19*T19</f>
        <v>15</v>
      </c>
      <c r="W19" s="98">
        <f t="shared" si="23"/>
        <v>15</v>
      </c>
      <c r="X19" s="138"/>
      <c r="Y19" s="84">
        <v>0</v>
      </c>
      <c r="Z19" s="62" t="s">
        <v>53</v>
      </c>
      <c r="AA19" s="64">
        <f t="shared" ref="AA19" si="29">D19*Y19</f>
        <v>0</v>
      </c>
      <c r="AB19" s="65">
        <f t="shared" si="24"/>
        <v>0</v>
      </c>
      <c r="AC19" s="165"/>
      <c r="AD19" s="102" t="s">
        <v>230</v>
      </c>
      <c r="AE19" s="101">
        <f t="shared" ref="AE19" si="30">IF(AD19="Annual",AB19,0)</f>
        <v>0</v>
      </c>
    </row>
    <row r="20" spans="1:31" ht="16" thickBot="1">
      <c r="A20" s="167"/>
      <c r="B20" s="22" t="s">
        <v>80</v>
      </c>
      <c r="C20" s="20" t="s">
        <v>109</v>
      </c>
      <c r="D20" s="63">
        <v>5</v>
      </c>
      <c r="E20" s="69"/>
      <c r="F20" s="84">
        <f t="shared" si="0"/>
        <v>1</v>
      </c>
      <c r="G20" s="93" t="s">
        <v>53</v>
      </c>
      <c r="H20" s="84">
        <v>1</v>
      </c>
      <c r="I20" s="62" t="s">
        <v>52</v>
      </c>
      <c r="J20" s="64">
        <f t="shared" si="1"/>
        <v>5</v>
      </c>
      <c r="K20" s="64">
        <f t="shared" si="2"/>
        <v>0</v>
      </c>
      <c r="L20" s="64">
        <f t="shared" si="20"/>
        <v>5</v>
      </c>
      <c r="M20" s="83">
        <f t="shared" si="3"/>
        <v>5</v>
      </c>
      <c r="N20" s="138"/>
      <c r="O20" s="84">
        <v>2</v>
      </c>
      <c r="P20" s="62" t="s">
        <v>52</v>
      </c>
      <c r="Q20" s="65">
        <f t="shared" si="5"/>
        <v>10</v>
      </c>
      <c r="R20" s="83">
        <f t="shared" si="6"/>
        <v>10</v>
      </c>
      <c r="S20" s="138"/>
      <c r="T20" s="84">
        <v>4</v>
      </c>
      <c r="U20" s="62" t="s">
        <v>52</v>
      </c>
      <c r="V20" s="64">
        <f t="shared" si="8"/>
        <v>20</v>
      </c>
      <c r="W20" s="98">
        <f t="shared" si="9"/>
        <v>20</v>
      </c>
      <c r="X20" s="138"/>
      <c r="Y20" s="84">
        <v>1</v>
      </c>
      <c r="Z20" s="62" t="s">
        <v>53</v>
      </c>
      <c r="AA20" s="64">
        <f t="shared" si="10"/>
        <v>5</v>
      </c>
      <c r="AB20" s="65">
        <f t="shared" si="11"/>
        <v>0</v>
      </c>
      <c r="AC20" s="115"/>
      <c r="AD20" s="102" t="s">
        <v>230</v>
      </c>
      <c r="AE20" s="101">
        <f t="shared" si="12"/>
        <v>0</v>
      </c>
    </row>
    <row r="21" spans="1:31" ht="15">
      <c r="A21" s="167"/>
      <c r="B21" s="23" t="s">
        <v>132</v>
      </c>
      <c r="C21" s="24" t="s">
        <v>108</v>
      </c>
      <c r="D21" s="63">
        <v>0</v>
      </c>
      <c r="E21" s="196" t="s">
        <v>82</v>
      </c>
      <c r="F21" s="84">
        <f t="shared" si="0"/>
        <v>1</v>
      </c>
      <c r="G21" s="93" t="s">
        <v>53</v>
      </c>
      <c r="H21" s="84">
        <f t="shared" si="0"/>
        <v>1</v>
      </c>
      <c r="I21" s="62" t="s">
        <v>53</v>
      </c>
      <c r="J21" s="64">
        <f t="shared" si="1"/>
        <v>0</v>
      </c>
      <c r="K21" s="64">
        <f>J21*0</f>
        <v>0</v>
      </c>
      <c r="L21" s="64">
        <f t="shared" si="20"/>
        <v>0</v>
      </c>
      <c r="M21" s="83">
        <f t="shared" si="3"/>
        <v>0</v>
      </c>
      <c r="N21" s="138"/>
      <c r="O21" s="84">
        <f t="shared" si="4"/>
        <v>1</v>
      </c>
      <c r="P21" s="62" t="s">
        <v>53</v>
      </c>
      <c r="Q21" s="65">
        <f t="shared" si="5"/>
        <v>0</v>
      </c>
      <c r="R21" s="83">
        <f>IF(P21="Yes",Q21,0)</f>
        <v>0</v>
      </c>
      <c r="S21" s="138"/>
      <c r="T21" s="84">
        <f t="shared" si="7"/>
        <v>1</v>
      </c>
      <c r="U21" s="62" t="s">
        <v>53</v>
      </c>
      <c r="V21" s="64">
        <f t="shared" si="8"/>
        <v>0</v>
      </c>
      <c r="W21" s="98">
        <f>IF(U21="Yes",V21,0)</f>
        <v>0</v>
      </c>
      <c r="X21" s="138"/>
      <c r="Y21" s="84">
        <f t="shared" ref="Y21:Y26" si="31">Y$4</f>
        <v>1</v>
      </c>
      <c r="Z21" s="62" t="s">
        <v>53</v>
      </c>
      <c r="AA21" s="64">
        <f t="shared" si="10"/>
        <v>0</v>
      </c>
      <c r="AB21" s="65">
        <f>IF(Z21="Yes",AA21,0)</f>
        <v>0</v>
      </c>
      <c r="AC21" s="115"/>
      <c r="AD21" s="102" t="s">
        <v>230</v>
      </c>
      <c r="AE21" s="101">
        <f t="shared" si="12"/>
        <v>0</v>
      </c>
    </row>
    <row r="22" spans="1:31" ht="15">
      <c r="A22" s="167"/>
      <c r="B22" s="22" t="s">
        <v>133</v>
      </c>
      <c r="C22" s="25" t="s">
        <v>223</v>
      </c>
      <c r="D22" s="63">
        <v>50</v>
      </c>
      <c r="E22" s="197"/>
      <c r="F22" s="84">
        <f t="shared" si="0"/>
        <v>1</v>
      </c>
      <c r="G22" s="93" t="s">
        <v>53</v>
      </c>
      <c r="H22" s="84">
        <f t="shared" si="0"/>
        <v>1</v>
      </c>
      <c r="I22" s="62" t="s">
        <v>52</v>
      </c>
      <c r="J22" s="64">
        <f t="shared" si="1"/>
        <v>50</v>
      </c>
      <c r="K22" s="64">
        <f>J22*0</f>
        <v>0</v>
      </c>
      <c r="L22" s="64">
        <f t="shared" si="20"/>
        <v>50</v>
      </c>
      <c r="M22" s="83">
        <f t="shared" si="3"/>
        <v>50</v>
      </c>
      <c r="N22" s="138"/>
      <c r="O22" s="84">
        <f t="shared" si="4"/>
        <v>1</v>
      </c>
      <c r="P22" s="62" t="s">
        <v>53</v>
      </c>
      <c r="Q22" s="65">
        <f t="shared" si="5"/>
        <v>50</v>
      </c>
      <c r="R22" s="83">
        <f>IF(P22="Yes",Q22,0)</f>
        <v>0</v>
      </c>
      <c r="S22" s="138"/>
      <c r="T22" s="84">
        <f t="shared" si="7"/>
        <v>1</v>
      </c>
      <c r="U22" s="62" t="s">
        <v>53</v>
      </c>
      <c r="V22" s="64">
        <f t="shared" si="8"/>
        <v>50</v>
      </c>
      <c r="W22" s="98">
        <f>IF(U22="Yes",V22,0)</f>
        <v>0</v>
      </c>
      <c r="X22" s="138"/>
      <c r="Y22" s="84">
        <f t="shared" si="31"/>
        <v>1</v>
      </c>
      <c r="Z22" s="62" t="s">
        <v>53</v>
      </c>
      <c r="AA22" s="64">
        <f t="shared" si="10"/>
        <v>50</v>
      </c>
      <c r="AB22" s="65">
        <f>IF(Z22="Yes",AA22,0)</f>
        <v>0</v>
      </c>
      <c r="AC22" s="115"/>
      <c r="AD22" s="102" t="s">
        <v>230</v>
      </c>
      <c r="AE22" s="101">
        <f t="shared" si="12"/>
        <v>0</v>
      </c>
    </row>
    <row r="23" spans="1:31" ht="15">
      <c r="A23" s="167"/>
      <c r="B23" s="22" t="s">
        <v>134</v>
      </c>
      <c r="C23" s="26" t="s">
        <v>101</v>
      </c>
      <c r="D23" s="63">
        <v>100</v>
      </c>
      <c r="E23" s="197"/>
      <c r="F23" s="84">
        <f t="shared" si="0"/>
        <v>1</v>
      </c>
      <c r="G23" s="93" t="s">
        <v>53</v>
      </c>
      <c r="H23" s="84">
        <f t="shared" si="0"/>
        <v>1</v>
      </c>
      <c r="I23" s="62" t="s">
        <v>53</v>
      </c>
      <c r="J23" s="64">
        <f t="shared" si="1"/>
        <v>100</v>
      </c>
      <c r="K23" s="64">
        <f t="shared" ref="K23:K25" si="32">J23*0</f>
        <v>0</v>
      </c>
      <c r="L23" s="64">
        <f t="shared" ref="L23:L25" si="33">J23+K23</f>
        <v>100</v>
      </c>
      <c r="M23" s="83">
        <f t="shared" si="3"/>
        <v>0</v>
      </c>
      <c r="N23" s="138"/>
      <c r="O23" s="84">
        <f t="shared" si="4"/>
        <v>1</v>
      </c>
      <c r="P23" s="62" t="s">
        <v>52</v>
      </c>
      <c r="Q23" s="65">
        <f t="shared" si="5"/>
        <v>100</v>
      </c>
      <c r="R23" s="83">
        <f>IF(P23="Yes",Q23,0)</f>
        <v>100</v>
      </c>
      <c r="S23" s="138"/>
      <c r="T23" s="84">
        <f t="shared" si="7"/>
        <v>1</v>
      </c>
      <c r="U23" s="62" t="s">
        <v>53</v>
      </c>
      <c r="V23" s="64">
        <f t="shared" si="8"/>
        <v>100</v>
      </c>
      <c r="W23" s="98">
        <f>IF(U23="Yes",V23,0)</f>
        <v>0</v>
      </c>
      <c r="X23" s="138"/>
      <c r="Y23" s="84">
        <f t="shared" si="31"/>
        <v>1</v>
      </c>
      <c r="Z23" s="62" t="s">
        <v>53</v>
      </c>
      <c r="AA23" s="64">
        <f t="shared" si="10"/>
        <v>100</v>
      </c>
      <c r="AB23" s="65">
        <f>IF(Z23="Yes",AA23,0)</f>
        <v>0</v>
      </c>
      <c r="AC23" s="115"/>
      <c r="AD23" s="102" t="s">
        <v>230</v>
      </c>
      <c r="AE23" s="101">
        <f t="shared" si="12"/>
        <v>0</v>
      </c>
    </row>
    <row r="24" spans="1:31" ht="16" thickBot="1">
      <c r="A24" s="167"/>
      <c r="B24" s="27" t="s">
        <v>135</v>
      </c>
      <c r="C24" s="28" t="s">
        <v>98</v>
      </c>
      <c r="D24" s="63">
        <v>150</v>
      </c>
      <c r="E24" s="184"/>
      <c r="F24" s="84">
        <f t="shared" si="0"/>
        <v>1</v>
      </c>
      <c r="G24" s="93" t="s">
        <v>53</v>
      </c>
      <c r="H24" s="84">
        <f t="shared" si="0"/>
        <v>1</v>
      </c>
      <c r="I24" s="62" t="s">
        <v>53</v>
      </c>
      <c r="J24" s="64">
        <f t="shared" si="1"/>
        <v>150</v>
      </c>
      <c r="K24" s="64">
        <f t="shared" si="32"/>
        <v>0</v>
      </c>
      <c r="L24" s="64">
        <f t="shared" si="33"/>
        <v>150</v>
      </c>
      <c r="M24" s="83">
        <f t="shared" si="3"/>
        <v>0</v>
      </c>
      <c r="N24" s="138"/>
      <c r="O24" s="84">
        <f t="shared" si="4"/>
        <v>1</v>
      </c>
      <c r="P24" s="62" t="s">
        <v>53</v>
      </c>
      <c r="Q24" s="65">
        <f t="shared" si="5"/>
        <v>150</v>
      </c>
      <c r="R24" s="83">
        <f>IF(P24="Yes",Q24,0)</f>
        <v>0</v>
      </c>
      <c r="S24" s="138"/>
      <c r="T24" s="84">
        <f t="shared" si="7"/>
        <v>1</v>
      </c>
      <c r="U24" s="62" t="s">
        <v>52</v>
      </c>
      <c r="V24" s="64">
        <f t="shared" si="8"/>
        <v>150</v>
      </c>
      <c r="W24" s="98">
        <f>IF(U24="Yes",V24,0)</f>
        <v>150</v>
      </c>
      <c r="X24" s="138"/>
      <c r="Y24" s="84">
        <v>1</v>
      </c>
      <c r="Z24" s="62" t="s">
        <v>53</v>
      </c>
      <c r="AA24" s="64">
        <f t="shared" si="10"/>
        <v>150</v>
      </c>
      <c r="AB24" s="65">
        <f>IF(Z24="Yes",AA24,0)</f>
        <v>0</v>
      </c>
      <c r="AC24" s="115"/>
      <c r="AD24" s="102" t="s">
        <v>230</v>
      </c>
      <c r="AE24" s="101">
        <f t="shared" si="12"/>
        <v>0</v>
      </c>
    </row>
    <row r="25" spans="1:31" ht="15">
      <c r="A25" s="167"/>
      <c r="B25" s="29" t="s">
        <v>136</v>
      </c>
      <c r="C25" s="20" t="s">
        <v>55</v>
      </c>
      <c r="D25" s="63">
        <v>50</v>
      </c>
      <c r="E25" s="57"/>
      <c r="F25" s="84">
        <f t="shared" si="0"/>
        <v>1</v>
      </c>
      <c r="G25" s="93" t="s">
        <v>53</v>
      </c>
      <c r="H25" s="84">
        <f t="shared" si="0"/>
        <v>1</v>
      </c>
      <c r="I25" s="62" t="s">
        <v>53</v>
      </c>
      <c r="J25" s="64">
        <f t="shared" si="1"/>
        <v>50</v>
      </c>
      <c r="K25" s="64">
        <f t="shared" si="32"/>
        <v>0</v>
      </c>
      <c r="L25" s="64">
        <f t="shared" si="33"/>
        <v>50</v>
      </c>
      <c r="M25" s="83">
        <f t="shared" si="3"/>
        <v>0</v>
      </c>
      <c r="N25" s="138"/>
      <c r="O25" s="84">
        <f t="shared" si="4"/>
        <v>1</v>
      </c>
      <c r="P25" s="62" t="s">
        <v>53</v>
      </c>
      <c r="Q25" s="65">
        <f t="shared" si="5"/>
        <v>50</v>
      </c>
      <c r="R25" s="83">
        <f t="shared" ref="R25" si="34">IF(P25="Yes",Q25,0)</f>
        <v>0</v>
      </c>
      <c r="S25" s="138"/>
      <c r="T25" s="84">
        <f t="shared" si="7"/>
        <v>1</v>
      </c>
      <c r="U25" s="62" t="s">
        <v>53</v>
      </c>
      <c r="V25" s="64">
        <f t="shared" si="8"/>
        <v>50</v>
      </c>
      <c r="W25" s="98">
        <f t="shared" ref="W25" si="35">IF(U25="Yes",V25,0)</f>
        <v>0</v>
      </c>
      <c r="X25" s="138"/>
      <c r="Y25" s="84">
        <v>1</v>
      </c>
      <c r="Z25" s="62" t="s">
        <v>53</v>
      </c>
      <c r="AA25" s="64">
        <f t="shared" si="10"/>
        <v>50</v>
      </c>
      <c r="AB25" s="65">
        <f t="shared" ref="AB25" si="36">IF(Z25="Yes",AA25,0)</f>
        <v>0</v>
      </c>
      <c r="AC25" s="115"/>
      <c r="AD25" s="102" t="s">
        <v>230</v>
      </c>
      <c r="AE25" s="101">
        <f t="shared" si="12"/>
        <v>0</v>
      </c>
    </row>
    <row r="26" spans="1:31" ht="15">
      <c r="A26" s="167"/>
      <c r="B26" s="14" t="s">
        <v>137</v>
      </c>
      <c r="C26" s="20" t="s">
        <v>106</v>
      </c>
      <c r="D26" s="63">
        <v>25</v>
      </c>
      <c r="E26" s="69"/>
      <c r="F26" s="84">
        <f t="shared" si="0"/>
        <v>1</v>
      </c>
      <c r="G26" s="93" t="str">
        <f>G22</f>
        <v>No</v>
      </c>
      <c r="H26" s="84">
        <v>1</v>
      </c>
      <c r="I26" s="62" t="s">
        <v>53</v>
      </c>
      <c r="J26" s="64">
        <f t="shared" si="1"/>
        <v>25</v>
      </c>
      <c r="K26" s="64">
        <f>J26*0</f>
        <v>0</v>
      </c>
      <c r="L26" s="64">
        <f>J26+K26</f>
        <v>25</v>
      </c>
      <c r="M26" s="83">
        <f t="shared" si="3"/>
        <v>0</v>
      </c>
      <c r="N26" s="138"/>
      <c r="O26" s="84">
        <f t="shared" si="4"/>
        <v>1</v>
      </c>
      <c r="P26" s="62" t="s">
        <v>53</v>
      </c>
      <c r="Q26" s="65">
        <f t="shared" si="5"/>
        <v>25</v>
      </c>
      <c r="R26" s="83">
        <f>IF(P26="Yes",Q26,0)</f>
        <v>0</v>
      </c>
      <c r="S26" s="138"/>
      <c r="T26" s="84">
        <f t="shared" si="7"/>
        <v>1</v>
      </c>
      <c r="U26" s="62" t="s">
        <v>53</v>
      </c>
      <c r="V26" s="64">
        <f t="shared" si="8"/>
        <v>25</v>
      </c>
      <c r="W26" s="98">
        <f>IF(U26="Yes",V26,0)</f>
        <v>0</v>
      </c>
      <c r="X26" s="138"/>
      <c r="Y26" s="84">
        <f t="shared" si="31"/>
        <v>1</v>
      </c>
      <c r="Z26" s="62" t="s">
        <v>53</v>
      </c>
      <c r="AA26" s="64">
        <f t="shared" si="10"/>
        <v>25</v>
      </c>
      <c r="AB26" s="65">
        <f>IF(Z26="Yes",AA26,0)</f>
        <v>0</v>
      </c>
      <c r="AC26" s="115"/>
      <c r="AD26" s="102" t="s">
        <v>230</v>
      </c>
      <c r="AE26" s="101">
        <f t="shared" si="12"/>
        <v>0</v>
      </c>
    </row>
    <row r="27" spans="1:31" ht="15">
      <c r="A27" s="167"/>
      <c r="B27" s="22" t="s">
        <v>275</v>
      </c>
      <c r="C27" s="20" t="s">
        <v>276</v>
      </c>
      <c r="D27" s="63">
        <v>5</v>
      </c>
      <c r="E27" s="69"/>
      <c r="F27" s="84">
        <f t="shared" si="0"/>
        <v>1</v>
      </c>
      <c r="G27" s="93" t="s">
        <v>53</v>
      </c>
      <c r="H27" s="84">
        <v>1</v>
      </c>
      <c r="I27" s="62" t="s">
        <v>52</v>
      </c>
      <c r="J27" s="64">
        <f t="shared" si="1"/>
        <v>5</v>
      </c>
      <c r="K27" s="64">
        <f t="shared" ref="K27" si="37">J27*0</f>
        <v>0</v>
      </c>
      <c r="L27" s="64">
        <f>J27+K27</f>
        <v>5</v>
      </c>
      <c r="M27" s="83">
        <f t="shared" si="3"/>
        <v>5</v>
      </c>
      <c r="N27" s="138"/>
      <c r="O27" s="84">
        <v>1</v>
      </c>
      <c r="P27" s="62" t="s">
        <v>52</v>
      </c>
      <c r="Q27" s="65">
        <f t="shared" si="5"/>
        <v>5</v>
      </c>
      <c r="R27" s="83">
        <f t="shared" ref="R27" si="38">IF(P27="Yes",Q27,0)</f>
        <v>5</v>
      </c>
      <c r="S27" s="138"/>
      <c r="T27" s="84">
        <v>3</v>
      </c>
      <c r="U27" s="62" t="s">
        <v>52</v>
      </c>
      <c r="V27" s="64">
        <f t="shared" si="8"/>
        <v>15</v>
      </c>
      <c r="W27" s="98">
        <f t="shared" ref="W27" si="39">IF(U27="Yes",V27,0)</f>
        <v>15</v>
      </c>
      <c r="X27" s="138"/>
      <c r="Y27" s="84">
        <v>0</v>
      </c>
      <c r="Z27" s="62" t="s">
        <v>53</v>
      </c>
      <c r="AA27" s="64">
        <f t="shared" si="10"/>
        <v>0</v>
      </c>
      <c r="AB27" s="65">
        <f t="shared" ref="AB27" si="40">IF(Z27="Yes",AA27,0)</f>
        <v>0</v>
      </c>
      <c r="AC27" s="165"/>
      <c r="AD27" s="102" t="s">
        <v>230</v>
      </c>
      <c r="AE27" s="101">
        <f t="shared" si="12"/>
        <v>0</v>
      </c>
    </row>
    <row r="28" spans="1:31" ht="16" thickBot="1">
      <c r="A28" s="167"/>
      <c r="B28" s="14" t="s">
        <v>80</v>
      </c>
      <c r="C28" s="20" t="s">
        <v>109</v>
      </c>
      <c r="D28" s="63">
        <v>5</v>
      </c>
      <c r="E28" s="69"/>
      <c r="F28" s="84">
        <f t="shared" si="0"/>
        <v>1</v>
      </c>
      <c r="G28" s="93" t="str">
        <f>G23</f>
        <v>No</v>
      </c>
      <c r="H28" s="84">
        <v>1</v>
      </c>
      <c r="I28" s="62" t="s">
        <v>52</v>
      </c>
      <c r="J28" s="64">
        <f t="shared" si="1"/>
        <v>5</v>
      </c>
      <c r="K28" s="64">
        <f t="shared" ref="K28" si="41">J28*0</f>
        <v>0</v>
      </c>
      <c r="L28" s="64">
        <f>J28+K28</f>
        <v>5</v>
      </c>
      <c r="M28" s="83">
        <f t="shared" si="3"/>
        <v>5</v>
      </c>
      <c r="N28" s="138"/>
      <c r="O28" s="84">
        <v>2</v>
      </c>
      <c r="P28" s="62" t="s">
        <v>52</v>
      </c>
      <c r="Q28" s="65">
        <f t="shared" si="5"/>
        <v>10</v>
      </c>
      <c r="R28" s="83">
        <f t="shared" ref="R28" si="42">IF(P28="Yes",Q28,0)</f>
        <v>10</v>
      </c>
      <c r="S28" s="138"/>
      <c r="T28" s="84">
        <v>4</v>
      </c>
      <c r="U28" s="62" t="s">
        <v>52</v>
      </c>
      <c r="V28" s="64">
        <f t="shared" si="8"/>
        <v>20</v>
      </c>
      <c r="W28" s="98">
        <f t="shared" ref="W28" si="43">IF(U28="Yes",V28,0)</f>
        <v>20</v>
      </c>
      <c r="X28" s="138"/>
      <c r="Y28" s="84">
        <v>1</v>
      </c>
      <c r="Z28" s="62" t="s">
        <v>53</v>
      </c>
      <c r="AA28" s="64">
        <f t="shared" si="10"/>
        <v>5</v>
      </c>
      <c r="AB28" s="65">
        <f t="shared" ref="AB28" si="44">IF(Z28="Yes",AA28,0)</f>
        <v>0</v>
      </c>
      <c r="AC28" s="115"/>
      <c r="AD28" s="102" t="s">
        <v>230</v>
      </c>
      <c r="AE28" s="101">
        <f t="shared" si="12"/>
        <v>0</v>
      </c>
    </row>
    <row r="29" spans="1:31" ht="15">
      <c r="A29" s="167"/>
      <c r="B29" s="30" t="s">
        <v>138</v>
      </c>
      <c r="C29" s="31" t="s">
        <v>108</v>
      </c>
      <c r="D29" s="63">
        <v>0</v>
      </c>
      <c r="E29" s="195" t="s">
        <v>82</v>
      </c>
      <c r="F29" s="84">
        <f t="shared" si="0"/>
        <v>1</v>
      </c>
      <c r="G29" s="93" t="s">
        <v>53</v>
      </c>
      <c r="H29" s="84">
        <f>H$4</f>
        <v>1</v>
      </c>
      <c r="I29" s="62" t="s">
        <v>53</v>
      </c>
      <c r="J29" s="64">
        <f t="shared" si="1"/>
        <v>0</v>
      </c>
      <c r="K29" s="64">
        <f>J29*0</f>
        <v>0</v>
      </c>
      <c r="L29" s="64">
        <f>J29+K29</f>
        <v>0</v>
      </c>
      <c r="M29" s="83">
        <f t="shared" si="3"/>
        <v>0</v>
      </c>
      <c r="N29" s="138"/>
      <c r="O29" s="84">
        <f t="shared" si="4"/>
        <v>1</v>
      </c>
      <c r="P29" s="62" t="s">
        <v>53</v>
      </c>
      <c r="Q29" s="65">
        <f t="shared" si="5"/>
        <v>0</v>
      </c>
      <c r="R29" s="83">
        <f>IF(P29="Yes",Q29,0)</f>
        <v>0</v>
      </c>
      <c r="S29" s="138"/>
      <c r="T29" s="84">
        <f t="shared" si="7"/>
        <v>1</v>
      </c>
      <c r="U29" s="62" t="s">
        <v>53</v>
      </c>
      <c r="V29" s="64">
        <f t="shared" si="8"/>
        <v>0</v>
      </c>
      <c r="W29" s="98">
        <f>IF(U29="Yes",V29,0)</f>
        <v>0</v>
      </c>
      <c r="X29" s="138"/>
      <c r="Y29" s="84">
        <f>Y$4</f>
        <v>1</v>
      </c>
      <c r="Z29" s="62" t="s">
        <v>53</v>
      </c>
      <c r="AA29" s="64">
        <f t="shared" si="10"/>
        <v>0</v>
      </c>
      <c r="AB29" s="65">
        <f>IF(Z29="Yes",AA29,0)</f>
        <v>0</v>
      </c>
      <c r="AC29" s="115"/>
      <c r="AD29" s="102" t="s">
        <v>230</v>
      </c>
      <c r="AE29" s="101">
        <f t="shared" si="12"/>
        <v>0</v>
      </c>
    </row>
    <row r="30" spans="1:31" ht="15">
      <c r="A30" s="167"/>
      <c r="B30" s="14" t="s">
        <v>139</v>
      </c>
      <c r="C30" s="20" t="s">
        <v>224</v>
      </c>
      <c r="D30" s="63">
        <v>50</v>
      </c>
      <c r="E30" s="194"/>
      <c r="F30" s="84">
        <f t="shared" si="0"/>
        <v>1</v>
      </c>
      <c r="G30" s="93" t="s">
        <v>53</v>
      </c>
      <c r="H30" s="84">
        <f t="shared" ref="H30:H33" si="45">H$4</f>
        <v>1</v>
      </c>
      <c r="I30" s="62" t="s">
        <v>52</v>
      </c>
      <c r="J30" s="64">
        <f t="shared" si="1"/>
        <v>50</v>
      </c>
      <c r="K30" s="64">
        <f t="shared" ref="K30:K62" si="46">J30*0</f>
        <v>0</v>
      </c>
      <c r="L30" s="64">
        <f t="shared" ref="L30:L62" si="47">J30+K30</f>
        <v>50</v>
      </c>
      <c r="M30" s="83">
        <f t="shared" si="3"/>
        <v>50</v>
      </c>
      <c r="N30" s="138"/>
      <c r="O30" s="84">
        <f t="shared" si="4"/>
        <v>1</v>
      </c>
      <c r="P30" s="62" t="s">
        <v>53</v>
      </c>
      <c r="Q30" s="65">
        <f t="shared" si="5"/>
        <v>50</v>
      </c>
      <c r="R30" s="83">
        <f>IF(P30="Yes",Q30,0)</f>
        <v>0</v>
      </c>
      <c r="S30" s="138"/>
      <c r="T30" s="84">
        <f t="shared" si="7"/>
        <v>1</v>
      </c>
      <c r="U30" s="62" t="s">
        <v>53</v>
      </c>
      <c r="V30" s="64">
        <f t="shared" si="8"/>
        <v>50</v>
      </c>
      <c r="W30" s="98">
        <f>IF(U30="Yes",V30,0)</f>
        <v>0</v>
      </c>
      <c r="X30" s="138"/>
      <c r="Y30" s="84">
        <f t="shared" ref="Y30:Y32" si="48">Y$4</f>
        <v>1</v>
      </c>
      <c r="Z30" s="62" t="s">
        <v>53</v>
      </c>
      <c r="AA30" s="64">
        <f t="shared" si="10"/>
        <v>50</v>
      </c>
      <c r="AB30" s="65">
        <f>IF(Z30="Yes",AA30,0)</f>
        <v>0</v>
      </c>
      <c r="AC30" s="115"/>
      <c r="AD30" s="102" t="s">
        <v>230</v>
      </c>
      <c r="AE30" s="101">
        <f t="shared" si="12"/>
        <v>0</v>
      </c>
    </row>
    <row r="31" spans="1:31" ht="15">
      <c r="A31" s="167"/>
      <c r="B31" s="14" t="s">
        <v>140</v>
      </c>
      <c r="C31" s="20" t="s">
        <v>110</v>
      </c>
      <c r="D31" s="63">
        <v>100</v>
      </c>
      <c r="E31" s="194"/>
      <c r="F31" s="84">
        <f t="shared" si="0"/>
        <v>1</v>
      </c>
      <c r="G31" s="93" t="s">
        <v>53</v>
      </c>
      <c r="H31" s="84">
        <f t="shared" si="45"/>
        <v>1</v>
      </c>
      <c r="I31" s="62" t="s">
        <v>53</v>
      </c>
      <c r="J31" s="64">
        <f t="shared" si="1"/>
        <v>100</v>
      </c>
      <c r="K31" s="64">
        <f t="shared" si="46"/>
        <v>0</v>
      </c>
      <c r="L31" s="64">
        <f t="shared" si="47"/>
        <v>100</v>
      </c>
      <c r="M31" s="83">
        <f t="shared" si="3"/>
        <v>0</v>
      </c>
      <c r="N31" s="138"/>
      <c r="O31" s="84">
        <f t="shared" si="4"/>
        <v>1</v>
      </c>
      <c r="P31" s="62" t="s">
        <v>52</v>
      </c>
      <c r="Q31" s="65">
        <f t="shared" si="5"/>
        <v>100</v>
      </c>
      <c r="R31" s="83">
        <f>IF(P31="Yes",Q31,0)</f>
        <v>100</v>
      </c>
      <c r="S31" s="138"/>
      <c r="T31" s="84">
        <f t="shared" si="7"/>
        <v>1</v>
      </c>
      <c r="U31" s="62" t="s">
        <v>53</v>
      </c>
      <c r="V31" s="64">
        <f t="shared" si="8"/>
        <v>100</v>
      </c>
      <c r="W31" s="98">
        <f>IF(U31="Yes",V31,0)</f>
        <v>0</v>
      </c>
      <c r="X31" s="138"/>
      <c r="Y31" s="84">
        <f t="shared" si="48"/>
        <v>1</v>
      </c>
      <c r="Z31" s="62" t="s">
        <v>53</v>
      </c>
      <c r="AA31" s="64">
        <f t="shared" si="10"/>
        <v>100</v>
      </c>
      <c r="AB31" s="65">
        <f>IF(Z31="Yes",AA31,0)</f>
        <v>0</v>
      </c>
      <c r="AC31" s="115"/>
      <c r="AD31" s="102" t="s">
        <v>230</v>
      </c>
      <c r="AE31" s="101">
        <f t="shared" si="12"/>
        <v>0</v>
      </c>
    </row>
    <row r="32" spans="1:31" ht="16" thickBot="1">
      <c r="A32" s="167"/>
      <c r="B32" s="32" t="s">
        <v>219</v>
      </c>
      <c r="C32" s="21" t="s">
        <v>98</v>
      </c>
      <c r="D32" s="63">
        <v>150</v>
      </c>
      <c r="E32" s="183"/>
      <c r="F32" s="84">
        <f t="shared" si="0"/>
        <v>1</v>
      </c>
      <c r="G32" s="93" t="s">
        <v>53</v>
      </c>
      <c r="H32" s="84">
        <f t="shared" si="45"/>
        <v>1</v>
      </c>
      <c r="I32" s="62" t="s">
        <v>53</v>
      </c>
      <c r="J32" s="64">
        <f t="shared" si="1"/>
        <v>150</v>
      </c>
      <c r="K32" s="64">
        <f t="shared" si="46"/>
        <v>0</v>
      </c>
      <c r="L32" s="64">
        <f t="shared" si="47"/>
        <v>150</v>
      </c>
      <c r="M32" s="83">
        <f t="shared" si="3"/>
        <v>0</v>
      </c>
      <c r="N32" s="138"/>
      <c r="O32" s="84">
        <f t="shared" si="4"/>
        <v>1</v>
      </c>
      <c r="P32" s="62" t="s">
        <v>53</v>
      </c>
      <c r="Q32" s="65">
        <f t="shared" si="5"/>
        <v>150</v>
      </c>
      <c r="R32" s="83">
        <f>IF(P32="Yes",Q32,0)</f>
        <v>0</v>
      </c>
      <c r="S32" s="138"/>
      <c r="T32" s="84">
        <f t="shared" si="7"/>
        <v>1</v>
      </c>
      <c r="U32" s="62" t="s">
        <v>52</v>
      </c>
      <c r="V32" s="64">
        <f t="shared" si="8"/>
        <v>150</v>
      </c>
      <c r="W32" s="98">
        <f>IF(U32="Yes",V32,0)</f>
        <v>150</v>
      </c>
      <c r="X32" s="138"/>
      <c r="Y32" s="84">
        <f t="shared" si="48"/>
        <v>1</v>
      </c>
      <c r="Z32" s="62" t="s">
        <v>53</v>
      </c>
      <c r="AA32" s="64">
        <f t="shared" si="10"/>
        <v>150</v>
      </c>
      <c r="AB32" s="65">
        <f>IF(Z32="Yes",AA32,0)</f>
        <v>0</v>
      </c>
      <c r="AC32" s="115"/>
      <c r="AD32" s="102" t="s">
        <v>230</v>
      </c>
      <c r="AE32" s="101">
        <f t="shared" si="12"/>
        <v>0</v>
      </c>
    </row>
    <row r="33" spans="1:31" ht="15">
      <c r="A33" s="167"/>
      <c r="B33" s="29" t="s">
        <v>141</v>
      </c>
      <c r="C33" s="20" t="s">
        <v>55</v>
      </c>
      <c r="D33" s="63">
        <v>50</v>
      </c>
      <c r="E33" s="57"/>
      <c r="F33" s="84">
        <f t="shared" si="0"/>
        <v>1</v>
      </c>
      <c r="G33" s="93" t="s">
        <v>53</v>
      </c>
      <c r="H33" s="84">
        <f t="shared" si="45"/>
        <v>1</v>
      </c>
      <c r="I33" s="62" t="s">
        <v>53</v>
      </c>
      <c r="J33" s="64">
        <f t="shared" si="1"/>
        <v>50</v>
      </c>
      <c r="K33" s="64">
        <f t="shared" si="46"/>
        <v>0</v>
      </c>
      <c r="L33" s="64">
        <f t="shared" si="47"/>
        <v>50</v>
      </c>
      <c r="M33" s="83">
        <f t="shared" si="3"/>
        <v>0</v>
      </c>
      <c r="N33" s="138"/>
      <c r="O33" s="84">
        <f t="shared" si="4"/>
        <v>1</v>
      </c>
      <c r="P33" s="62" t="s">
        <v>53</v>
      </c>
      <c r="Q33" s="65">
        <f t="shared" si="5"/>
        <v>50</v>
      </c>
      <c r="R33" s="83">
        <f>IF(P33="Yes",Q33,0)</f>
        <v>0</v>
      </c>
      <c r="S33" s="138"/>
      <c r="T33" s="84">
        <f t="shared" si="7"/>
        <v>1</v>
      </c>
      <c r="U33" s="62" t="s">
        <v>53</v>
      </c>
      <c r="V33" s="64">
        <f t="shared" si="8"/>
        <v>50</v>
      </c>
      <c r="W33" s="98">
        <f>IF(U33="Yes",V33,0)</f>
        <v>0</v>
      </c>
      <c r="X33" s="138"/>
      <c r="Y33" s="84">
        <v>1</v>
      </c>
      <c r="Z33" s="62" t="s">
        <v>53</v>
      </c>
      <c r="AA33" s="64">
        <f t="shared" si="10"/>
        <v>50</v>
      </c>
      <c r="AB33" s="65">
        <f>IF(Z33="Yes",AA33,0)</f>
        <v>0</v>
      </c>
      <c r="AC33" s="115"/>
      <c r="AD33" s="102" t="s">
        <v>230</v>
      </c>
      <c r="AE33" s="101">
        <f t="shared" si="12"/>
        <v>0</v>
      </c>
    </row>
    <row r="34" spans="1:31" ht="15">
      <c r="A34" s="167"/>
      <c r="B34" s="14" t="s">
        <v>142</v>
      </c>
      <c r="C34" s="20" t="s">
        <v>106</v>
      </c>
      <c r="D34" s="63">
        <v>25</v>
      </c>
      <c r="E34" s="69"/>
      <c r="F34" s="84">
        <f t="shared" si="0"/>
        <v>1</v>
      </c>
      <c r="G34" s="93" t="str">
        <f>G30</f>
        <v>No</v>
      </c>
      <c r="H34" s="84">
        <v>1</v>
      </c>
      <c r="I34" s="62" t="s">
        <v>53</v>
      </c>
      <c r="J34" s="64">
        <f t="shared" si="1"/>
        <v>25</v>
      </c>
      <c r="K34" s="64">
        <f t="shared" si="46"/>
        <v>0</v>
      </c>
      <c r="L34" s="64">
        <f t="shared" si="47"/>
        <v>25</v>
      </c>
      <c r="M34" s="83">
        <f t="shared" si="3"/>
        <v>0</v>
      </c>
      <c r="N34" s="138"/>
      <c r="O34" s="84">
        <f t="shared" si="4"/>
        <v>1</v>
      </c>
      <c r="P34" s="62" t="s">
        <v>53</v>
      </c>
      <c r="Q34" s="65">
        <f t="shared" si="5"/>
        <v>25</v>
      </c>
      <c r="R34" s="83">
        <f t="shared" ref="R34:R36" si="49">IF(P34="Yes",Q34,0)</f>
        <v>0</v>
      </c>
      <c r="S34" s="138"/>
      <c r="T34" s="84">
        <f t="shared" si="7"/>
        <v>1</v>
      </c>
      <c r="U34" s="62" t="s">
        <v>53</v>
      </c>
      <c r="V34" s="64">
        <f t="shared" si="8"/>
        <v>25</v>
      </c>
      <c r="W34" s="98">
        <f t="shared" ref="W34:W36" si="50">IF(U34="Yes",V34,0)</f>
        <v>0</v>
      </c>
      <c r="X34" s="138"/>
      <c r="Y34" s="84">
        <f t="shared" ref="Y34" si="51">Y$4</f>
        <v>1</v>
      </c>
      <c r="Z34" s="62" t="s">
        <v>53</v>
      </c>
      <c r="AA34" s="64">
        <f t="shared" si="10"/>
        <v>25</v>
      </c>
      <c r="AB34" s="65">
        <f t="shared" ref="AB34:AB36" si="52">IF(Z34="Yes",AA34,0)</f>
        <v>0</v>
      </c>
      <c r="AC34" s="115"/>
      <c r="AD34" s="102" t="s">
        <v>230</v>
      </c>
      <c r="AE34" s="101">
        <f t="shared" si="12"/>
        <v>0</v>
      </c>
    </row>
    <row r="35" spans="1:31" ht="15">
      <c r="A35" s="167"/>
      <c r="B35" s="22" t="s">
        <v>275</v>
      </c>
      <c r="C35" s="20" t="s">
        <v>276</v>
      </c>
      <c r="D35" s="63">
        <v>5</v>
      </c>
      <c r="E35" s="69"/>
      <c r="F35" s="84">
        <f t="shared" si="0"/>
        <v>1</v>
      </c>
      <c r="G35" s="93" t="s">
        <v>53</v>
      </c>
      <c r="H35" s="84">
        <v>1</v>
      </c>
      <c r="I35" s="62" t="s">
        <v>52</v>
      </c>
      <c r="J35" s="64">
        <f t="shared" ref="J35" si="53">D35*H35</f>
        <v>5</v>
      </c>
      <c r="K35" s="64">
        <f t="shared" si="46"/>
        <v>0</v>
      </c>
      <c r="L35" s="64">
        <f>J35+K35</f>
        <v>5</v>
      </c>
      <c r="M35" s="83">
        <f t="shared" ref="M35" si="54">IF(I35="Yes",J35,0)</f>
        <v>5</v>
      </c>
      <c r="N35" s="138"/>
      <c r="O35" s="84">
        <v>1</v>
      </c>
      <c r="P35" s="62" t="s">
        <v>52</v>
      </c>
      <c r="Q35" s="65">
        <f t="shared" ref="Q35" si="55">D35*O35</f>
        <v>5</v>
      </c>
      <c r="R35" s="83">
        <f t="shared" si="49"/>
        <v>5</v>
      </c>
      <c r="S35" s="138"/>
      <c r="T35" s="84">
        <v>3</v>
      </c>
      <c r="U35" s="62" t="s">
        <v>52</v>
      </c>
      <c r="V35" s="64">
        <f t="shared" ref="V35" si="56">D35*T35</f>
        <v>15</v>
      </c>
      <c r="W35" s="98">
        <f t="shared" si="50"/>
        <v>15</v>
      </c>
      <c r="X35" s="138"/>
      <c r="Y35" s="84">
        <v>0</v>
      </c>
      <c r="Z35" s="62" t="s">
        <v>53</v>
      </c>
      <c r="AA35" s="64">
        <f t="shared" ref="AA35" si="57">D35*Y35</f>
        <v>0</v>
      </c>
      <c r="AB35" s="65">
        <f t="shared" si="52"/>
        <v>0</v>
      </c>
      <c r="AC35" s="165"/>
      <c r="AD35" s="102" t="s">
        <v>230</v>
      </c>
      <c r="AE35" s="101">
        <f t="shared" ref="AE35" si="58">IF(AD35="Annual",AB35,0)</f>
        <v>0</v>
      </c>
    </row>
    <row r="36" spans="1:31" ht="16" thickBot="1">
      <c r="A36" s="168"/>
      <c r="B36" s="33" t="s">
        <v>80</v>
      </c>
      <c r="C36" s="34" t="s">
        <v>109</v>
      </c>
      <c r="D36" s="63">
        <v>5</v>
      </c>
      <c r="E36" s="70"/>
      <c r="F36" s="84">
        <f t="shared" si="0"/>
        <v>1</v>
      </c>
      <c r="G36" s="93" t="str">
        <f>G31</f>
        <v>No</v>
      </c>
      <c r="H36" s="84">
        <v>1</v>
      </c>
      <c r="I36" s="62" t="s">
        <v>52</v>
      </c>
      <c r="J36" s="64">
        <f t="shared" si="1"/>
        <v>5</v>
      </c>
      <c r="K36" s="64">
        <f t="shared" si="46"/>
        <v>0</v>
      </c>
      <c r="L36" s="64">
        <f t="shared" si="47"/>
        <v>5</v>
      </c>
      <c r="M36" s="83">
        <f t="shared" si="3"/>
        <v>5</v>
      </c>
      <c r="N36" s="138"/>
      <c r="O36" s="84">
        <v>2</v>
      </c>
      <c r="P36" s="62" t="s">
        <v>52</v>
      </c>
      <c r="Q36" s="65">
        <f t="shared" si="5"/>
        <v>10</v>
      </c>
      <c r="R36" s="83">
        <f t="shared" si="49"/>
        <v>10</v>
      </c>
      <c r="S36" s="138"/>
      <c r="T36" s="84">
        <v>4</v>
      </c>
      <c r="U36" s="62" t="s">
        <v>52</v>
      </c>
      <c r="V36" s="64">
        <f t="shared" si="8"/>
        <v>20</v>
      </c>
      <c r="W36" s="98">
        <f t="shared" si="50"/>
        <v>20</v>
      </c>
      <c r="X36" s="138"/>
      <c r="Y36" s="84">
        <v>1</v>
      </c>
      <c r="Z36" s="62" t="s">
        <v>53</v>
      </c>
      <c r="AA36" s="64">
        <f t="shared" si="10"/>
        <v>5</v>
      </c>
      <c r="AB36" s="65">
        <f t="shared" si="52"/>
        <v>0</v>
      </c>
      <c r="AC36" s="115"/>
      <c r="AD36" s="102" t="s">
        <v>230</v>
      </c>
      <c r="AE36" s="101">
        <f t="shared" si="12"/>
        <v>0</v>
      </c>
    </row>
    <row r="37" spans="1:31" ht="16" thickTop="1">
      <c r="A37" s="190" t="s">
        <v>187</v>
      </c>
      <c r="B37" s="35" t="s">
        <v>143</v>
      </c>
      <c r="C37" s="36" t="s">
        <v>91</v>
      </c>
      <c r="D37" s="63">
        <v>0</v>
      </c>
      <c r="E37" s="193" t="s">
        <v>82</v>
      </c>
      <c r="F37" s="84">
        <f t="shared" si="0"/>
        <v>1</v>
      </c>
      <c r="G37" s="93" t="s">
        <v>52</v>
      </c>
      <c r="H37" s="84">
        <v>1</v>
      </c>
      <c r="I37" s="62" t="s">
        <v>53</v>
      </c>
      <c r="J37" s="64">
        <f t="shared" si="1"/>
        <v>0</v>
      </c>
      <c r="K37" s="64">
        <f t="shared" si="46"/>
        <v>0</v>
      </c>
      <c r="L37" s="64">
        <f t="shared" si="47"/>
        <v>0</v>
      </c>
      <c r="M37" s="83">
        <f t="shared" si="3"/>
        <v>0</v>
      </c>
      <c r="N37" s="138">
        <f>IF(I37="Yes",M37,0)</f>
        <v>0</v>
      </c>
      <c r="O37" s="84">
        <f t="shared" si="4"/>
        <v>1</v>
      </c>
      <c r="P37" s="62" t="s">
        <v>53</v>
      </c>
      <c r="Q37" s="65">
        <f t="shared" si="5"/>
        <v>0</v>
      </c>
      <c r="R37" s="83">
        <f t="shared" si="6"/>
        <v>0</v>
      </c>
      <c r="S37" s="138">
        <f>IF(P37="Yes",R37,0)</f>
        <v>0</v>
      </c>
      <c r="T37" s="84">
        <f t="shared" si="7"/>
        <v>1</v>
      </c>
      <c r="U37" s="62" t="s">
        <v>53</v>
      </c>
      <c r="V37" s="64">
        <f t="shared" si="8"/>
        <v>0</v>
      </c>
      <c r="W37" s="98">
        <f t="shared" si="9"/>
        <v>0</v>
      </c>
      <c r="X37" s="138">
        <f>IF(U37="Yes",W37,0)</f>
        <v>0</v>
      </c>
      <c r="Y37" s="84">
        <f t="shared" si="13"/>
        <v>1</v>
      </c>
      <c r="Z37" s="62" t="s">
        <v>53</v>
      </c>
      <c r="AA37" s="64">
        <f t="shared" si="10"/>
        <v>0</v>
      </c>
      <c r="AB37" s="65">
        <f t="shared" si="11"/>
        <v>0</v>
      </c>
      <c r="AC37" s="115"/>
      <c r="AD37" s="103" t="s">
        <v>228</v>
      </c>
      <c r="AE37" s="101">
        <f t="shared" si="12"/>
        <v>0</v>
      </c>
    </row>
    <row r="38" spans="1:31" ht="15">
      <c r="A38" s="191"/>
      <c r="B38" s="37" t="s">
        <v>144</v>
      </c>
      <c r="C38" s="38" t="s">
        <v>104</v>
      </c>
      <c r="D38" s="63">
        <v>50</v>
      </c>
      <c r="E38" s="194"/>
      <c r="F38" s="84">
        <f t="shared" si="0"/>
        <v>1</v>
      </c>
      <c r="G38" s="93" t="s">
        <v>53</v>
      </c>
      <c r="H38" s="84">
        <f t="shared" ref="H38:H60" si="59">H$4</f>
        <v>1</v>
      </c>
      <c r="I38" s="62" t="s">
        <v>52</v>
      </c>
      <c r="J38" s="64">
        <f t="shared" si="1"/>
        <v>50</v>
      </c>
      <c r="K38" s="64">
        <f t="shared" si="46"/>
        <v>0</v>
      </c>
      <c r="L38" s="64">
        <f t="shared" si="47"/>
        <v>50</v>
      </c>
      <c r="M38" s="83">
        <f t="shared" si="3"/>
        <v>50</v>
      </c>
      <c r="N38" s="138">
        <f t="shared" ref="N38:N40" si="60">IF(I38="Yes",M38,0)</f>
        <v>50</v>
      </c>
      <c r="O38" s="84">
        <f t="shared" si="4"/>
        <v>1</v>
      </c>
      <c r="P38" s="62" t="s">
        <v>53</v>
      </c>
      <c r="Q38" s="65">
        <f t="shared" si="5"/>
        <v>50</v>
      </c>
      <c r="R38" s="83">
        <f t="shared" si="6"/>
        <v>0</v>
      </c>
      <c r="S38" s="138">
        <f>IF(P38="Yes",R38,0)</f>
        <v>0</v>
      </c>
      <c r="T38" s="84">
        <f t="shared" si="7"/>
        <v>1</v>
      </c>
      <c r="U38" s="62" t="s">
        <v>53</v>
      </c>
      <c r="V38" s="64">
        <f t="shared" si="8"/>
        <v>50</v>
      </c>
      <c r="W38" s="98">
        <f t="shared" si="9"/>
        <v>0</v>
      </c>
      <c r="X38" s="138">
        <f>IF(U38="Yes",W38,0)</f>
        <v>0</v>
      </c>
      <c r="Y38" s="84">
        <f t="shared" si="13"/>
        <v>1</v>
      </c>
      <c r="Z38" s="62" t="s">
        <v>53</v>
      </c>
      <c r="AA38" s="64">
        <f t="shared" si="10"/>
        <v>50</v>
      </c>
      <c r="AB38" s="65">
        <f t="shared" si="11"/>
        <v>0</v>
      </c>
      <c r="AC38" s="115"/>
      <c r="AD38" s="103" t="s">
        <v>228</v>
      </c>
      <c r="AE38" s="101">
        <f t="shared" si="12"/>
        <v>0</v>
      </c>
    </row>
    <row r="39" spans="1:31" ht="15">
      <c r="A39" s="191"/>
      <c r="B39" s="37" t="s">
        <v>145</v>
      </c>
      <c r="C39" s="20" t="s">
        <v>111</v>
      </c>
      <c r="D39" s="63">
        <v>100</v>
      </c>
      <c r="E39" s="194"/>
      <c r="F39" s="84">
        <f t="shared" si="0"/>
        <v>1</v>
      </c>
      <c r="G39" s="93" t="s">
        <v>53</v>
      </c>
      <c r="H39" s="84">
        <f t="shared" si="59"/>
        <v>1</v>
      </c>
      <c r="I39" s="62" t="s">
        <v>53</v>
      </c>
      <c r="J39" s="64">
        <f t="shared" ref="J39:J72" si="61">D39*H39</f>
        <v>100</v>
      </c>
      <c r="K39" s="64">
        <f t="shared" si="46"/>
        <v>0</v>
      </c>
      <c r="L39" s="64">
        <f t="shared" si="47"/>
        <v>100</v>
      </c>
      <c r="M39" s="83">
        <f t="shared" ref="M39:M73" si="62">IF(I39="Yes",J39,0)</f>
        <v>0</v>
      </c>
      <c r="N39" s="138">
        <f t="shared" si="60"/>
        <v>0</v>
      </c>
      <c r="O39" s="84">
        <f t="shared" si="4"/>
        <v>1</v>
      </c>
      <c r="P39" s="62" t="s">
        <v>52</v>
      </c>
      <c r="Q39" s="65">
        <f t="shared" ref="Q39:Q72" si="63">D39*O39</f>
        <v>100</v>
      </c>
      <c r="R39" s="83">
        <f t="shared" si="6"/>
        <v>100</v>
      </c>
      <c r="S39" s="138">
        <f>IF(P39="Yes",R39,0)</f>
        <v>100</v>
      </c>
      <c r="T39" s="84">
        <f t="shared" si="7"/>
        <v>1</v>
      </c>
      <c r="U39" s="62" t="s">
        <v>53</v>
      </c>
      <c r="V39" s="64">
        <f t="shared" ref="V39:V72" si="64">D39*T39</f>
        <v>100</v>
      </c>
      <c r="W39" s="98">
        <f t="shared" si="9"/>
        <v>0</v>
      </c>
      <c r="X39" s="138">
        <f>IF(U39="Yes",W39,0)</f>
        <v>0</v>
      </c>
      <c r="Y39" s="84">
        <f t="shared" si="13"/>
        <v>1</v>
      </c>
      <c r="Z39" s="62" t="s">
        <v>53</v>
      </c>
      <c r="AA39" s="64">
        <f t="shared" ref="AA39:AA72" si="65">D39*Y39</f>
        <v>100</v>
      </c>
      <c r="AB39" s="65">
        <f t="shared" si="11"/>
        <v>0</v>
      </c>
      <c r="AC39" s="115"/>
      <c r="AD39" s="103" t="s">
        <v>228</v>
      </c>
      <c r="AE39" s="101">
        <f t="shared" si="12"/>
        <v>0</v>
      </c>
    </row>
    <row r="40" spans="1:31" ht="16" thickBot="1">
      <c r="A40" s="191"/>
      <c r="B40" s="39" t="s">
        <v>146</v>
      </c>
      <c r="C40" s="21" t="s">
        <v>118</v>
      </c>
      <c r="D40" s="63">
        <v>150</v>
      </c>
      <c r="E40" s="183"/>
      <c r="F40" s="84">
        <f t="shared" si="0"/>
        <v>1</v>
      </c>
      <c r="G40" s="93" t="s">
        <v>53</v>
      </c>
      <c r="H40" s="84">
        <f t="shared" si="59"/>
        <v>1</v>
      </c>
      <c r="I40" s="62" t="s">
        <v>53</v>
      </c>
      <c r="J40" s="64">
        <f t="shared" si="61"/>
        <v>150</v>
      </c>
      <c r="K40" s="64">
        <f t="shared" si="46"/>
        <v>0</v>
      </c>
      <c r="L40" s="64">
        <f t="shared" si="47"/>
        <v>150</v>
      </c>
      <c r="M40" s="83">
        <f t="shared" si="62"/>
        <v>0</v>
      </c>
      <c r="N40" s="138">
        <f t="shared" si="60"/>
        <v>0</v>
      </c>
      <c r="O40" s="84">
        <f t="shared" si="4"/>
        <v>1</v>
      </c>
      <c r="P40" s="62" t="s">
        <v>53</v>
      </c>
      <c r="Q40" s="65">
        <f t="shared" si="63"/>
        <v>150</v>
      </c>
      <c r="R40" s="83">
        <f t="shared" si="6"/>
        <v>0</v>
      </c>
      <c r="S40" s="138">
        <f>IF(P40="Yes",R40,0)</f>
        <v>0</v>
      </c>
      <c r="T40" s="84">
        <f t="shared" si="7"/>
        <v>1</v>
      </c>
      <c r="U40" s="62" t="s">
        <v>52</v>
      </c>
      <c r="V40" s="64">
        <f t="shared" si="64"/>
        <v>150</v>
      </c>
      <c r="W40" s="98">
        <f t="shared" si="9"/>
        <v>150</v>
      </c>
      <c r="X40" s="138">
        <f>IF(U40="Yes",W40,0)</f>
        <v>150</v>
      </c>
      <c r="Y40" s="84">
        <f t="shared" si="13"/>
        <v>1</v>
      </c>
      <c r="Z40" s="62" t="s">
        <v>53</v>
      </c>
      <c r="AA40" s="64">
        <f t="shared" si="65"/>
        <v>150</v>
      </c>
      <c r="AB40" s="65">
        <f t="shared" si="11"/>
        <v>0</v>
      </c>
      <c r="AC40" s="115"/>
      <c r="AD40" s="103" t="s">
        <v>228</v>
      </c>
      <c r="AE40" s="101">
        <f t="shared" si="12"/>
        <v>0</v>
      </c>
    </row>
    <row r="41" spans="1:31" ht="15">
      <c r="A41" s="191"/>
      <c r="B41" s="40" t="s">
        <v>147</v>
      </c>
      <c r="C41" s="20" t="s">
        <v>55</v>
      </c>
      <c r="D41" s="63">
        <v>100</v>
      </c>
      <c r="E41" s="69"/>
      <c r="F41" s="84">
        <f t="shared" si="0"/>
        <v>1</v>
      </c>
      <c r="G41" s="93" t="str">
        <f>G38</f>
        <v>No</v>
      </c>
      <c r="H41" s="84">
        <f t="shared" si="59"/>
        <v>1</v>
      </c>
      <c r="I41" s="62" t="s">
        <v>53</v>
      </c>
      <c r="J41" s="64">
        <f t="shared" si="61"/>
        <v>100</v>
      </c>
      <c r="K41" s="64">
        <f t="shared" si="46"/>
        <v>0</v>
      </c>
      <c r="L41" s="64">
        <f t="shared" si="47"/>
        <v>100</v>
      </c>
      <c r="M41" s="83">
        <f t="shared" si="62"/>
        <v>0</v>
      </c>
      <c r="N41" s="138"/>
      <c r="O41" s="84">
        <f t="shared" si="4"/>
        <v>1</v>
      </c>
      <c r="P41" s="62" t="s">
        <v>52</v>
      </c>
      <c r="Q41" s="65">
        <f t="shared" si="63"/>
        <v>100</v>
      </c>
      <c r="R41" s="83">
        <f t="shared" si="6"/>
        <v>100</v>
      </c>
      <c r="S41" s="138"/>
      <c r="T41" s="84">
        <f t="shared" si="7"/>
        <v>1</v>
      </c>
      <c r="U41" s="62" t="s">
        <v>52</v>
      </c>
      <c r="V41" s="64">
        <f t="shared" si="64"/>
        <v>100</v>
      </c>
      <c r="W41" s="98">
        <f t="shared" si="9"/>
        <v>100</v>
      </c>
      <c r="X41" s="138"/>
      <c r="Y41" s="84">
        <f t="shared" si="13"/>
        <v>1</v>
      </c>
      <c r="Z41" s="62" t="str">
        <f>Z38</f>
        <v>No</v>
      </c>
      <c r="AA41" s="64">
        <f t="shared" si="65"/>
        <v>100</v>
      </c>
      <c r="AB41" s="65">
        <f t="shared" si="11"/>
        <v>0</v>
      </c>
      <c r="AC41" s="115"/>
      <c r="AD41" s="102" t="s">
        <v>232</v>
      </c>
      <c r="AE41" s="101">
        <f t="shared" si="12"/>
        <v>0</v>
      </c>
    </row>
    <row r="42" spans="1:31" ht="15">
      <c r="A42" s="191"/>
      <c r="B42" s="40" t="s">
        <v>148</v>
      </c>
      <c r="C42" s="20" t="s">
        <v>106</v>
      </c>
      <c r="D42" s="63">
        <v>25</v>
      </c>
      <c r="E42" s="69"/>
      <c r="F42" s="84">
        <f t="shared" si="0"/>
        <v>1</v>
      </c>
      <c r="G42" s="93" t="str">
        <f>G38</f>
        <v>No</v>
      </c>
      <c r="H42" s="84">
        <f t="shared" si="59"/>
        <v>1</v>
      </c>
      <c r="I42" s="62" t="s">
        <v>53</v>
      </c>
      <c r="J42" s="64">
        <f t="shared" si="61"/>
        <v>25</v>
      </c>
      <c r="K42" s="64">
        <f t="shared" si="46"/>
        <v>0</v>
      </c>
      <c r="L42" s="64">
        <f t="shared" si="47"/>
        <v>25</v>
      </c>
      <c r="M42" s="83">
        <f t="shared" si="62"/>
        <v>0</v>
      </c>
      <c r="N42" s="138"/>
      <c r="O42" s="84">
        <f t="shared" si="4"/>
        <v>1</v>
      </c>
      <c r="P42" s="62" t="s">
        <v>52</v>
      </c>
      <c r="Q42" s="65">
        <f t="shared" si="63"/>
        <v>25</v>
      </c>
      <c r="R42" s="83">
        <f t="shared" si="6"/>
        <v>25</v>
      </c>
      <c r="S42" s="138"/>
      <c r="T42" s="84">
        <f t="shared" si="7"/>
        <v>1</v>
      </c>
      <c r="U42" s="62" t="s">
        <v>52</v>
      </c>
      <c r="V42" s="64">
        <f t="shared" si="64"/>
        <v>25</v>
      </c>
      <c r="W42" s="98">
        <f t="shared" si="9"/>
        <v>25</v>
      </c>
      <c r="X42" s="138"/>
      <c r="Y42" s="84">
        <f t="shared" si="13"/>
        <v>1</v>
      </c>
      <c r="Z42" s="62" t="str">
        <f>Z38</f>
        <v>No</v>
      </c>
      <c r="AA42" s="64">
        <f t="shared" si="65"/>
        <v>25</v>
      </c>
      <c r="AB42" s="65">
        <f t="shared" si="11"/>
        <v>0</v>
      </c>
      <c r="AC42" s="115"/>
      <c r="AD42" s="102" t="s">
        <v>232</v>
      </c>
      <c r="AE42" s="101">
        <f t="shared" si="12"/>
        <v>0</v>
      </c>
    </row>
    <row r="43" spans="1:31" ht="15">
      <c r="A43" s="191"/>
      <c r="B43" s="22" t="s">
        <v>275</v>
      </c>
      <c r="C43" s="20" t="s">
        <v>276</v>
      </c>
      <c r="D43" s="63">
        <v>5</v>
      </c>
      <c r="E43" s="69"/>
      <c r="F43" s="84">
        <f t="shared" si="0"/>
        <v>1</v>
      </c>
      <c r="G43" s="93" t="s">
        <v>53</v>
      </c>
      <c r="H43" s="84">
        <v>1</v>
      </c>
      <c r="I43" s="62" t="s">
        <v>52</v>
      </c>
      <c r="J43" s="64">
        <f t="shared" si="61"/>
        <v>5</v>
      </c>
      <c r="K43" s="64">
        <f t="shared" ref="K43" si="66">J43*0</f>
        <v>0</v>
      </c>
      <c r="L43" s="64">
        <f>J43+K43</f>
        <v>5</v>
      </c>
      <c r="M43" s="83">
        <f t="shared" si="62"/>
        <v>5</v>
      </c>
      <c r="N43" s="138"/>
      <c r="O43" s="84">
        <v>1</v>
      </c>
      <c r="P43" s="62" t="s">
        <v>52</v>
      </c>
      <c r="Q43" s="65">
        <f t="shared" si="63"/>
        <v>5</v>
      </c>
      <c r="R43" s="83">
        <f t="shared" si="6"/>
        <v>5</v>
      </c>
      <c r="S43" s="138"/>
      <c r="T43" s="84">
        <v>3</v>
      </c>
      <c r="U43" s="62" t="s">
        <v>52</v>
      </c>
      <c r="V43" s="64">
        <f t="shared" si="64"/>
        <v>15</v>
      </c>
      <c r="W43" s="98">
        <f t="shared" si="9"/>
        <v>15</v>
      </c>
      <c r="X43" s="138"/>
      <c r="Y43" s="84">
        <v>0</v>
      </c>
      <c r="Z43" s="62" t="s">
        <v>53</v>
      </c>
      <c r="AA43" s="64">
        <f t="shared" si="65"/>
        <v>0</v>
      </c>
      <c r="AB43" s="65">
        <f t="shared" si="11"/>
        <v>0</v>
      </c>
      <c r="AC43" s="165"/>
      <c r="AD43" s="102" t="s">
        <v>230</v>
      </c>
      <c r="AE43" s="101">
        <f t="shared" si="12"/>
        <v>0</v>
      </c>
    </row>
    <row r="44" spans="1:31" ht="16" thickBot="1">
      <c r="A44" s="191"/>
      <c r="B44" s="40" t="s">
        <v>80</v>
      </c>
      <c r="C44" s="20" t="s">
        <v>113</v>
      </c>
      <c r="D44" s="63">
        <v>5</v>
      </c>
      <c r="E44" s="69"/>
      <c r="F44" s="84">
        <f t="shared" si="0"/>
        <v>1</v>
      </c>
      <c r="G44" s="93" t="s">
        <v>53</v>
      </c>
      <c r="H44" s="84">
        <v>1</v>
      </c>
      <c r="I44" s="62" t="s">
        <v>52</v>
      </c>
      <c r="J44" s="64">
        <f t="shared" si="61"/>
        <v>5</v>
      </c>
      <c r="K44" s="64">
        <f t="shared" si="46"/>
        <v>0</v>
      </c>
      <c r="L44" s="64">
        <f t="shared" si="47"/>
        <v>5</v>
      </c>
      <c r="M44" s="83">
        <f t="shared" si="62"/>
        <v>5</v>
      </c>
      <c r="N44" s="138"/>
      <c r="O44" s="84">
        <v>2</v>
      </c>
      <c r="P44" s="62" t="s">
        <v>52</v>
      </c>
      <c r="Q44" s="65">
        <f t="shared" si="63"/>
        <v>10</v>
      </c>
      <c r="R44" s="83">
        <f t="shared" si="6"/>
        <v>10</v>
      </c>
      <c r="S44" s="138"/>
      <c r="T44" s="84">
        <v>4</v>
      </c>
      <c r="U44" s="62" t="s">
        <v>52</v>
      </c>
      <c r="V44" s="64">
        <f t="shared" si="64"/>
        <v>20</v>
      </c>
      <c r="W44" s="98">
        <f t="shared" si="9"/>
        <v>20</v>
      </c>
      <c r="X44" s="138"/>
      <c r="Y44" s="84">
        <v>1</v>
      </c>
      <c r="Z44" s="62" t="s">
        <v>53</v>
      </c>
      <c r="AA44" s="64">
        <f t="shared" si="65"/>
        <v>5</v>
      </c>
      <c r="AB44" s="65">
        <f t="shared" si="11"/>
        <v>0</v>
      </c>
      <c r="AD44" s="102" t="s">
        <v>229</v>
      </c>
      <c r="AE44" s="101">
        <f t="shared" si="12"/>
        <v>0</v>
      </c>
    </row>
    <row r="45" spans="1:31" ht="15">
      <c r="A45" s="191"/>
      <c r="B45" s="41" t="s">
        <v>149</v>
      </c>
      <c r="C45" s="42" t="s">
        <v>96</v>
      </c>
      <c r="D45" s="63">
        <v>0</v>
      </c>
      <c r="E45" s="195" t="s">
        <v>82</v>
      </c>
      <c r="F45" s="84">
        <f t="shared" si="0"/>
        <v>1</v>
      </c>
      <c r="G45" s="93" t="s">
        <v>53</v>
      </c>
      <c r="H45" s="84">
        <f t="shared" si="59"/>
        <v>1</v>
      </c>
      <c r="I45" s="62" t="s">
        <v>53</v>
      </c>
      <c r="J45" s="64">
        <f t="shared" si="61"/>
        <v>0</v>
      </c>
      <c r="K45" s="64">
        <f t="shared" si="46"/>
        <v>0</v>
      </c>
      <c r="L45" s="64">
        <f t="shared" si="47"/>
        <v>0</v>
      </c>
      <c r="M45" s="83">
        <f t="shared" si="62"/>
        <v>0</v>
      </c>
      <c r="N45" s="141">
        <v>0</v>
      </c>
      <c r="O45" s="84">
        <f t="shared" si="4"/>
        <v>1</v>
      </c>
      <c r="P45" s="62" t="s">
        <v>53</v>
      </c>
      <c r="Q45" s="65">
        <f t="shared" si="63"/>
        <v>0</v>
      </c>
      <c r="R45" s="83">
        <f t="shared" si="6"/>
        <v>0</v>
      </c>
      <c r="S45" s="141">
        <v>0</v>
      </c>
      <c r="T45" s="84">
        <f t="shared" si="7"/>
        <v>1</v>
      </c>
      <c r="U45" s="62" t="s">
        <v>53</v>
      </c>
      <c r="V45" s="64">
        <f t="shared" si="64"/>
        <v>0</v>
      </c>
      <c r="W45" s="98">
        <f t="shared" si="9"/>
        <v>0</v>
      </c>
      <c r="X45" s="141">
        <v>0</v>
      </c>
      <c r="Y45" s="84">
        <f>Y$4</f>
        <v>1</v>
      </c>
      <c r="Z45" s="62" t="s">
        <v>53</v>
      </c>
      <c r="AA45" s="64">
        <f t="shared" si="65"/>
        <v>0</v>
      </c>
      <c r="AB45" s="65">
        <f t="shared" si="11"/>
        <v>0</v>
      </c>
      <c r="AC45" s="115"/>
      <c r="AD45" s="102" t="s">
        <v>233</v>
      </c>
      <c r="AE45" s="101">
        <f t="shared" si="12"/>
        <v>0</v>
      </c>
    </row>
    <row r="46" spans="1:31" ht="15">
      <c r="A46" s="191"/>
      <c r="B46" s="37" t="s">
        <v>150</v>
      </c>
      <c r="C46" s="38" t="s">
        <v>105</v>
      </c>
      <c r="D46" s="63">
        <v>50</v>
      </c>
      <c r="E46" s="194"/>
      <c r="F46" s="84">
        <f t="shared" si="0"/>
        <v>1</v>
      </c>
      <c r="G46" s="93" t="s">
        <v>53</v>
      </c>
      <c r="H46" s="84">
        <f t="shared" si="59"/>
        <v>1</v>
      </c>
      <c r="I46" s="62" t="s">
        <v>53</v>
      </c>
      <c r="J46" s="64">
        <f t="shared" si="61"/>
        <v>50</v>
      </c>
      <c r="K46" s="64">
        <f t="shared" si="46"/>
        <v>0</v>
      </c>
      <c r="L46" s="64">
        <f t="shared" si="47"/>
        <v>50</v>
      </c>
      <c r="M46" s="83">
        <f t="shared" si="62"/>
        <v>0</v>
      </c>
      <c r="N46" s="141">
        <v>0</v>
      </c>
      <c r="O46" s="84">
        <f t="shared" si="4"/>
        <v>1</v>
      </c>
      <c r="P46" s="62" t="s">
        <v>53</v>
      </c>
      <c r="Q46" s="65">
        <f t="shared" si="63"/>
        <v>50</v>
      </c>
      <c r="R46" s="83">
        <f t="shared" si="6"/>
        <v>0</v>
      </c>
      <c r="S46" s="141">
        <v>0</v>
      </c>
      <c r="T46" s="84">
        <f t="shared" si="7"/>
        <v>1</v>
      </c>
      <c r="U46" s="62" t="s">
        <v>53</v>
      </c>
      <c r="V46" s="64">
        <f t="shared" si="64"/>
        <v>50</v>
      </c>
      <c r="W46" s="98">
        <f t="shared" si="9"/>
        <v>0</v>
      </c>
      <c r="X46" s="141">
        <v>0</v>
      </c>
      <c r="Y46" s="84">
        <f t="shared" ref="Y46:Y72" si="67">Y$4</f>
        <v>1</v>
      </c>
      <c r="Z46" s="62" t="s">
        <v>53</v>
      </c>
      <c r="AA46" s="64">
        <f t="shared" si="65"/>
        <v>50</v>
      </c>
      <c r="AB46" s="65">
        <f t="shared" si="11"/>
        <v>0</v>
      </c>
      <c r="AC46" s="115"/>
      <c r="AD46" s="102" t="s">
        <v>233</v>
      </c>
      <c r="AE46" s="101">
        <f t="shared" si="12"/>
        <v>0</v>
      </c>
    </row>
    <row r="47" spans="1:31" ht="15">
      <c r="A47" s="191"/>
      <c r="B47" s="37" t="s">
        <v>151</v>
      </c>
      <c r="C47" s="20" t="s">
        <v>100</v>
      </c>
      <c r="D47" s="63">
        <v>100</v>
      </c>
      <c r="E47" s="194"/>
      <c r="F47" s="84">
        <f t="shared" si="0"/>
        <v>1</v>
      </c>
      <c r="G47" s="93" t="s">
        <v>53</v>
      </c>
      <c r="H47" s="84">
        <f t="shared" si="59"/>
        <v>1</v>
      </c>
      <c r="I47" s="62" t="s">
        <v>53</v>
      </c>
      <c r="J47" s="64">
        <f t="shared" si="61"/>
        <v>100</v>
      </c>
      <c r="K47" s="64">
        <f t="shared" si="46"/>
        <v>0</v>
      </c>
      <c r="L47" s="64">
        <f t="shared" si="47"/>
        <v>100</v>
      </c>
      <c r="M47" s="83">
        <f t="shared" si="62"/>
        <v>0</v>
      </c>
      <c r="N47" s="141">
        <v>0</v>
      </c>
      <c r="O47" s="84">
        <f t="shared" si="4"/>
        <v>1</v>
      </c>
      <c r="P47" s="62" t="s">
        <v>52</v>
      </c>
      <c r="Q47" s="65">
        <f t="shared" si="63"/>
        <v>100</v>
      </c>
      <c r="R47" s="83">
        <f t="shared" si="6"/>
        <v>100</v>
      </c>
      <c r="S47" s="141">
        <v>0</v>
      </c>
      <c r="T47" s="84">
        <f t="shared" si="7"/>
        <v>1</v>
      </c>
      <c r="U47" s="62" t="s">
        <v>53</v>
      </c>
      <c r="V47" s="64">
        <f t="shared" si="64"/>
        <v>100</v>
      </c>
      <c r="W47" s="98">
        <f t="shared" si="9"/>
        <v>0</v>
      </c>
      <c r="X47" s="141">
        <v>0</v>
      </c>
      <c r="Y47" s="84">
        <f t="shared" si="67"/>
        <v>1</v>
      </c>
      <c r="Z47" s="62" t="s">
        <v>53</v>
      </c>
      <c r="AA47" s="64">
        <f t="shared" si="65"/>
        <v>100</v>
      </c>
      <c r="AB47" s="65">
        <f t="shared" si="11"/>
        <v>0</v>
      </c>
      <c r="AC47" s="115"/>
      <c r="AD47" s="102" t="s">
        <v>233</v>
      </c>
      <c r="AE47" s="101">
        <f t="shared" si="12"/>
        <v>0</v>
      </c>
    </row>
    <row r="48" spans="1:31" ht="16" thickBot="1">
      <c r="A48" s="191"/>
      <c r="B48" s="39" t="s">
        <v>152</v>
      </c>
      <c r="C48" s="21" t="s">
        <v>117</v>
      </c>
      <c r="D48" s="63">
        <v>150</v>
      </c>
      <c r="E48" s="183"/>
      <c r="F48" s="84">
        <f t="shared" si="0"/>
        <v>1</v>
      </c>
      <c r="G48" s="93" t="s">
        <v>53</v>
      </c>
      <c r="H48" s="84">
        <f t="shared" si="59"/>
        <v>1</v>
      </c>
      <c r="I48" s="62" t="s">
        <v>53</v>
      </c>
      <c r="J48" s="64">
        <f t="shared" si="61"/>
        <v>150</v>
      </c>
      <c r="K48" s="64">
        <f t="shared" si="46"/>
        <v>0</v>
      </c>
      <c r="L48" s="64">
        <f t="shared" si="47"/>
        <v>150</v>
      </c>
      <c r="M48" s="83">
        <f t="shared" si="62"/>
        <v>0</v>
      </c>
      <c r="N48" s="141">
        <v>0</v>
      </c>
      <c r="O48" s="84">
        <f t="shared" si="4"/>
        <v>1</v>
      </c>
      <c r="P48" s="62" t="s">
        <v>53</v>
      </c>
      <c r="Q48" s="65">
        <f t="shared" si="63"/>
        <v>150</v>
      </c>
      <c r="R48" s="83">
        <f t="shared" si="6"/>
        <v>0</v>
      </c>
      <c r="S48" s="141">
        <v>0</v>
      </c>
      <c r="T48" s="84">
        <f t="shared" si="7"/>
        <v>1</v>
      </c>
      <c r="U48" s="62" t="s">
        <v>52</v>
      </c>
      <c r="V48" s="64">
        <f t="shared" si="64"/>
        <v>150</v>
      </c>
      <c r="W48" s="98">
        <f t="shared" si="9"/>
        <v>150</v>
      </c>
      <c r="X48" s="141">
        <v>0</v>
      </c>
      <c r="Y48" s="84">
        <f t="shared" si="67"/>
        <v>1</v>
      </c>
      <c r="Z48" s="62" t="s">
        <v>53</v>
      </c>
      <c r="AA48" s="64">
        <f t="shared" si="65"/>
        <v>150</v>
      </c>
      <c r="AB48" s="65">
        <f t="shared" si="11"/>
        <v>0</v>
      </c>
      <c r="AC48" s="115"/>
      <c r="AD48" s="102" t="s">
        <v>233</v>
      </c>
      <c r="AE48" s="101">
        <f t="shared" si="12"/>
        <v>0</v>
      </c>
    </row>
    <row r="49" spans="1:31" ht="15">
      <c r="A49" s="191"/>
      <c r="B49" s="40" t="s">
        <v>153</v>
      </c>
      <c r="C49" s="20" t="s">
        <v>55</v>
      </c>
      <c r="D49" s="63">
        <v>50</v>
      </c>
      <c r="E49" s="69"/>
      <c r="F49" s="84">
        <f t="shared" si="0"/>
        <v>1</v>
      </c>
      <c r="G49" s="93" t="str">
        <f>G46</f>
        <v>No</v>
      </c>
      <c r="H49" s="84">
        <f t="shared" si="59"/>
        <v>1</v>
      </c>
      <c r="I49" s="62" t="str">
        <f>I46</f>
        <v>No</v>
      </c>
      <c r="J49" s="64">
        <f t="shared" si="61"/>
        <v>50</v>
      </c>
      <c r="K49" s="64">
        <f t="shared" si="46"/>
        <v>0</v>
      </c>
      <c r="L49" s="64">
        <f t="shared" si="47"/>
        <v>50</v>
      </c>
      <c r="M49" s="83">
        <f t="shared" si="62"/>
        <v>0</v>
      </c>
      <c r="N49" s="138"/>
      <c r="O49" s="84">
        <f t="shared" si="4"/>
        <v>1</v>
      </c>
      <c r="P49" s="62" t="s">
        <v>52</v>
      </c>
      <c r="Q49" s="65">
        <f t="shared" si="63"/>
        <v>50</v>
      </c>
      <c r="R49" s="83">
        <f t="shared" si="6"/>
        <v>50</v>
      </c>
      <c r="S49" s="138"/>
      <c r="T49" s="84">
        <f t="shared" si="7"/>
        <v>1</v>
      </c>
      <c r="U49" s="62" t="s">
        <v>52</v>
      </c>
      <c r="V49" s="64">
        <f t="shared" si="64"/>
        <v>50</v>
      </c>
      <c r="W49" s="98">
        <f t="shared" si="9"/>
        <v>50</v>
      </c>
      <c r="X49" s="138"/>
      <c r="Y49" s="84">
        <f t="shared" si="67"/>
        <v>1</v>
      </c>
      <c r="Z49" s="62" t="s">
        <v>53</v>
      </c>
      <c r="AA49" s="64">
        <f t="shared" si="65"/>
        <v>50</v>
      </c>
      <c r="AB49" s="65">
        <f t="shared" si="11"/>
        <v>0</v>
      </c>
      <c r="AC49" s="115"/>
      <c r="AD49" s="102" t="s">
        <v>233</v>
      </c>
      <c r="AE49" s="101">
        <f t="shared" si="12"/>
        <v>0</v>
      </c>
    </row>
    <row r="50" spans="1:31" ht="15">
      <c r="A50" s="191"/>
      <c r="B50" s="40" t="s">
        <v>154</v>
      </c>
      <c r="C50" s="20" t="s">
        <v>106</v>
      </c>
      <c r="D50" s="63">
        <v>25</v>
      </c>
      <c r="E50" s="69"/>
      <c r="F50" s="84">
        <f t="shared" si="0"/>
        <v>1</v>
      </c>
      <c r="G50" s="93" t="str">
        <f>G46</f>
        <v>No</v>
      </c>
      <c r="H50" s="84">
        <f t="shared" si="59"/>
        <v>1</v>
      </c>
      <c r="I50" s="62" t="str">
        <f>I46</f>
        <v>No</v>
      </c>
      <c r="J50" s="64">
        <f t="shared" si="61"/>
        <v>25</v>
      </c>
      <c r="K50" s="64">
        <f t="shared" si="46"/>
        <v>0</v>
      </c>
      <c r="L50" s="64">
        <f t="shared" si="47"/>
        <v>25</v>
      </c>
      <c r="M50" s="83">
        <f t="shared" si="62"/>
        <v>0</v>
      </c>
      <c r="N50" s="138"/>
      <c r="O50" s="84">
        <f t="shared" si="4"/>
        <v>1</v>
      </c>
      <c r="P50" s="62" t="s">
        <v>52</v>
      </c>
      <c r="Q50" s="65">
        <f t="shared" si="63"/>
        <v>25</v>
      </c>
      <c r="R50" s="83">
        <f t="shared" si="6"/>
        <v>25</v>
      </c>
      <c r="S50" s="138"/>
      <c r="T50" s="84">
        <f t="shared" si="7"/>
        <v>1</v>
      </c>
      <c r="U50" s="62" t="s">
        <v>52</v>
      </c>
      <c r="V50" s="64">
        <f t="shared" si="64"/>
        <v>25</v>
      </c>
      <c r="W50" s="98">
        <f t="shared" si="9"/>
        <v>25</v>
      </c>
      <c r="X50" s="138"/>
      <c r="Y50" s="84">
        <f t="shared" si="67"/>
        <v>1</v>
      </c>
      <c r="Z50" s="62" t="s">
        <v>53</v>
      </c>
      <c r="AA50" s="64">
        <f t="shared" si="65"/>
        <v>25</v>
      </c>
      <c r="AB50" s="65">
        <f t="shared" si="11"/>
        <v>0</v>
      </c>
      <c r="AC50" s="115"/>
      <c r="AD50" s="102" t="s">
        <v>233</v>
      </c>
      <c r="AE50" s="101">
        <f t="shared" si="12"/>
        <v>0</v>
      </c>
    </row>
    <row r="51" spans="1:31" ht="15">
      <c r="A51" s="191"/>
      <c r="B51" s="22" t="s">
        <v>275</v>
      </c>
      <c r="C51" s="20" t="s">
        <v>276</v>
      </c>
      <c r="D51" s="63">
        <v>5</v>
      </c>
      <c r="E51" s="69"/>
      <c r="F51" s="84">
        <f t="shared" si="0"/>
        <v>1</v>
      </c>
      <c r="G51" s="93" t="s">
        <v>53</v>
      </c>
      <c r="H51" s="84">
        <v>1</v>
      </c>
      <c r="I51" s="62" t="s">
        <v>52</v>
      </c>
      <c r="J51" s="64">
        <f t="shared" ref="J51" si="68">D51*H51</f>
        <v>5</v>
      </c>
      <c r="K51" s="64">
        <f t="shared" si="46"/>
        <v>0</v>
      </c>
      <c r="L51" s="64">
        <f>J51+K51</f>
        <v>5</v>
      </c>
      <c r="M51" s="83">
        <f t="shared" ref="M51" si="69">IF(I51="Yes",J51,0)</f>
        <v>5</v>
      </c>
      <c r="N51" s="138"/>
      <c r="O51" s="84">
        <v>1</v>
      </c>
      <c r="P51" s="62" t="s">
        <v>52</v>
      </c>
      <c r="Q51" s="65">
        <f t="shared" ref="Q51" si="70">D51*O51</f>
        <v>5</v>
      </c>
      <c r="R51" s="83">
        <f t="shared" ref="R51" si="71">IF(P51="Yes",Q51,0)</f>
        <v>5</v>
      </c>
      <c r="S51" s="138"/>
      <c r="T51" s="84">
        <v>3</v>
      </c>
      <c r="U51" s="62" t="s">
        <v>52</v>
      </c>
      <c r="V51" s="64">
        <f t="shared" ref="V51" si="72">D51*T51</f>
        <v>15</v>
      </c>
      <c r="W51" s="98">
        <f t="shared" ref="W51" si="73">IF(U51="Yes",V51,0)</f>
        <v>15</v>
      </c>
      <c r="X51" s="138"/>
      <c r="Y51" s="84">
        <v>0</v>
      </c>
      <c r="Z51" s="62" t="s">
        <v>53</v>
      </c>
      <c r="AA51" s="64">
        <f t="shared" ref="AA51" si="74">D51*Y51</f>
        <v>0</v>
      </c>
      <c r="AB51" s="65">
        <f t="shared" ref="AB51" si="75">IF(Z51="Yes",AA51,0)</f>
        <v>0</v>
      </c>
      <c r="AC51" s="165"/>
      <c r="AD51" s="102" t="s">
        <v>230</v>
      </c>
      <c r="AE51" s="101">
        <f t="shared" ref="AE51" si="76">IF(AD51="Annual",AB51,0)</f>
        <v>0</v>
      </c>
    </row>
    <row r="52" spans="1:31" ht="16" thickBot="1">
      <c r="A52" s="191"/>
      <c r="B52" s="40" t="s">
        <v>80</v>
      </c>
      <c r="C52" s="20" t="s">
        <v>114</v>
      </c>
      <c r="D52" s="63">
        <v>5</v>
      </c>
      <c r="E52" s="69"/>
      <c r="F52" s="84">
        <f t="shared" si="0"/>
        <v>1</v>
      </c>
      <c r="G52" s="93" t="s">
        <v>53</v>
      </c>
      <c r="H52" s="84">
        <f t="shared" si="59"/>
        <v>1</v>
      </c>
      <c r="I52" s="62" t="s">
        <v>53</v>
      </c>
      <c r="J52" s="64">
        <f t="shared" si="61"/>
        <v>5</v>
      </c>
      <c r="K52" s="64">
        <f t="shared" si="46"/>
        <v>0</v>
      </c>
      <c r="L52" s="64">
        <f t="shared" si="47"/>
        <v>5</v>
      </c>
      <c r="M52" s="83">
        <f t="shared" si="62"/>
        <v>0</v>
      </c>
      <c r="N52" s="138"/>
      <c r="O52" s="84">
        <f t="shared" si="4"/>
        <v>1</v>
      </c>
      <c r="P52" s="62" t="s">
        <v>52</v>
      </c>
      <c r="Q52" s="65">
        <f t="shared" si="63"/>
        <v>5</v>
      </c>
      <c r="R52" s="83">
        <f t="shared" si="6"/>
        <v>5</v>
      </c>
      <c r="S52" s="138"/>
      <c r="T52" s="84">
        <f t="shared" si="7"/>
        <v>1</v>
      </c>
      <c r="U52" s="62" t="s">
        <v>52</v>
      </c>
      <c r="V52" s="64">
        <f t="shared" si="64"/>
        <v>5</v>
      </c>
      <c r="W52" s="98">
        <f t="shared" si="9"/>
        <v>5</v>
      </c>
      <c r="X52" s="138"/>
      <c r="Y52" s="84">
        <f t="shared" si="67"/>
        <v>1</v>
      </c>
      <c r="Z52" s="62" t="s">
        <v>53</v>
      </c>
      <c r="AA52" s="64">
        <f t="shared" si="65"/>
        <v>5</v>
      </c>
      <c r="AB52" s="65">
        <f t="shared" si="11"/>
        <v>0</v>
      </c>
      <c r="AC52" s="115"/>
      <c r="AD52" s="102" t="s">
        <v>233</v>
      </c>
      <c r="AE52" s="101">
        <f t="shared" si="12"/>
        <v>0</v>
      </c>
    </row>
    <row r="53" spans="1:31" ht="15">
      <c r="A53" s="191"/>
      <c r="B53" s="41" t="s">
        <v>155</v>
      </c>
      <c r="C53" s="42" t="s">
        <v>112</v>
      </c>
      <c r="D53" s="63">
        <v>0</v>
      </c>
      <c r="E53" s="195" t="s">
        <v>82</v>
      </c>
      <c r="F53" s="84">
        <f t="shared" si="0"/>
        <v>1</v>
      </c>
      <c r="G53" s="93" t="s">
        <v>52</v>
      </c>
      <c r="H53" s="84">
        <f t="shared" si="59"/>
        <v>1</v>
      </c>
      <c r="I53" s="62" t="s">
        <v>53</v>
      </c>
      <c r="J53" s="64">
        <f t="shared" si="61"/>
        <v>0</v>
      </c>
      <c r="K53" s="64">
        <f t="shared" si="46"/>
        <v>0</v>
      </c>
      <c r="L53" s="64">
        <f t="shared" si="47"/>
        <v>0</v>
      </c>
      <c r="M53" s="83">
        <f t="shared" si="62"/>
        <v>0</v>
      </c>
      <c r="N53" s="138">
        <f>IF(I53="Yes",M53,0)</f>
        <v>0</v>
      </c>
      <c r="O53" s="84">
        <f t="shared" si="4"/>
        <v>1</v>
      </c>
      <c r="P53" s="62" t="s">
        <v>53</v>
      </c>
      <c r="Q53" s="65">
        <f t="shared" si="63"/>
        <v>0</v>
      </c>
      <c r="R53" s="83">
        <f t="shared" si="6"/>
        <v>0</v>
      </c>
      <c r="S53" s="138">
        <f>IF(P53="Yes",R53,0)</f>
        <v>0</v>
      </c>
      <c r="T53" s="84">
        <f t="shared" si="7"/>
        <v>1</v>
      </c>
      <c r="U53" s="62" t="s">
        <v>53</v>
      </c>
      <c r="V53" s="64">
        <f t="shared" si="64"/>
        <v>0</v>
      </c>
      <c r="W53" s="98">
        <f t="shared" si="9"/>
        <v>0</v>
      </c>
      <c r="X53" s="138">
        <f>IF(U53="Yes",W53,0)</f>
        <v>0</v>
      </c>
      <c r="Y53" s="84">
        <f t="shared" si="67"/>
        <v>1</v>
      </c>
      <c r="Z53" s="62" t="s">
        <v>53</v>
      </c>
      <c r="AA53" s="64">
        <f t="shared" si="65"/>
        <v>0</v>
      </c>
      <c r="AB53" s="65">
        <f t="shared" si="11"/>
        <v>0</v>
      </c>
      <c r="AC53" s="186"/>
      <c r="AD53" s="82" t="s">
        <v>228</v>
      </c>
      <c r="AE53" s="101">
        <f t="shared" si="12"/>
        <v>0</v>
      </c>
    </row>
    <row r="54" spans="1:31" ht="15">
      <c r="A54" s="191"/>
      <c r="B54" s="37" t="s">
        <v>220</v>
      </c>
      <c r="C54" s="38" t="s">
        <v>103</v>
      </c>
      <c r="D54" s="63">
        <v>50</v>
      </c>
      <c r="E54" s="194"/>
      <c r="F54" s="84">
        <f t="shared" si="0"/>
        <v>1</v>
      </c>
      <c r="G54" s="93" t="s">
        <v>53</v>
      </c>
      <c r="H54" s="84">
        <f t="shared" si="59"/>
        <v>1</v>
      </c>
      <c r="I54" s="62" t="s">
        <v>52</v>
      </c>
      <c r="J54" s="64">
        <f t="shared" si="61"/>
        <v>50</v>
      </c>
      <c r="K54" s="64">
        <f t="shared" si="46"/>
        <v>0</v>
      </c>
      <c r="L54" s="64">
        <f t="shared" si="47"/>
        <v>50</v>
      </c>
      <c r="M54" s="83">
        <f t="shared" si="62"/>
        <v>50</v>
      </c>
      <c r="N54" s="138">
        <f t="shared" ref="N54:N56" si="77">IF(I54="Yes",M54,0)</f>
        <v>50</v>
      </c>
      <c r="O54" s="84">
        <f t="shared" si="4"/>
        <v>1</v>
      </c>
      <c r="P54" s="62" t="s">
        <v>53</v>
      </c>
      <c r="Q54" s="65">
        <f t="shared" si="63"/>
        <v>50</v>
      </c>
      <c r="R54" s="83">
        <f t="shared" si="6"/>
        <v>0</v>
      </c>
      <c r="S54" s="138">
        <f>IF(P54="Yes",R54,0)</f>
        <v>0</v>
      </c>
      <c r="T54" s="84">
        <f t="shared" si="7"/>
        <v>1</v>
      </c>
      <c r="U54" s="62" t="s">
        <v>53</v>
      </c>
      <c r="V54" s="64">
        <f t="shared" si="64"/>
        <v>50</v>
      </c>
      <c r="W54" s="98">
        <f t="shared" si="9"/>
        <v>0</v>
      </c>
      <c r="X54" s="138">
        <f>IF(U54="Yes",W54,0)</f>
        <v>0</v>
      </c>
      <c r="Y54" s="84">
        <f t="shared" si="67"/>
        <v>1</v>
      </c>
      <c r="Z54" s="62" t="s">
        <v>53</v>
      </c>
      <c r="AA54" s="64">
        <f t="shared" si="65"/>
        <v>50</v>
      </c>
      <c r="AB54" s="65">
        <f t="shared" si="11"/>
        <v>0</v>
      </c>
      <c r="AC54" s="186"/>
      <c r="AD54" s="82" t="s">
        <v>228</v>
      </c>
      <c r="AE54" s="101">
        <f t="shared" si="12"/>
        <v>0</v>
      </c>
    </row>
    <row r="55" spans="1:31" ht="15">
      <c r="A55" s="191"/>
      <c r="B55" s="37" t="s">
        <v>221</v>
      </c>
      <c r="C55" s="20" t="s">
        <v>102</v>
      </c>
      <c r="D55" s="63">
        <v>100</v>
      </c>
      <c r="E55" s="194"/>
      <c r="F55" s="84">
        <f t="shared" si="0"/>
        <v>1</v>
      </c>
      <c r="G55" s="93" t="s">
        <v>53</v>
      </c>
      <c r="H55" s="84">
        <f t="shared" si="59"/>
        <v>1</v>
      </c>
      <c r="I55" s="62" t="s">
        <v>53</v>
      </c>
      <c r="J55" s="64">
        <f t="shared" si="61"/>
        <v>100</v>
      </c>
      <c r="K55" s="64">
        <f t="shared" si="46"/>
        <v>0</v>
      </c>
      <c r="L55" s="64">
        <f t="shared" si="47"/>
        <v>100</v>
      </c>
      <c r="M55" s="83">
        <f t="shared" si="62"/>
        <v>0</v>
      </c>
      <c r="N55" s="138">
        <f t="shared" si="77"/>
        <v>0</v>
      </c>
      <c r="O55" s="84">
        <f t="shared" si="4"/>
        <v>1</v>
      </c>
      <c r="P55" s="62" t="s">
        <v>52</v>
      </c>
      <c r="Q55" s="65">
        <f t="shared" si="63"/>
        <v>100</v>
      </c>
      <c r="R55" s="83">
        <f t="shared" si="6"/>
        <v>100</v>
      </c>
      <c r="S55" s="138">
        <f>IF(P55="Yes",R55,0)</f>
        <v>100</v>
      </c>
      <c r="T55" s="84">
        <f t="shared" si="7"/>
        <v>1</v>
      </c>
      <c r="U55" s="62" t="s">
        <v>53</v>
      </c>
      <c r="V55" s="64">
        <f t="shared" si="64"/>
        <v>100</v>
      </c>
      <c r="W55" s="98">
        <f t="shared" si="9"/>
        <v>0</v>
      </c>
      <c r="X55" s="138">
        <f>IF(U55="Yes",W55,0)</f>
        <v>0</v>
      </c>
      <c r="Y55" s="84">
        <f t="shared" si="67"/>
        <v>1</v>
      </c>
      <c r="Z55" s="62" t="s">
        <v>53</v>
      </c>
      <c r="AA55" s="64">
        <f t="shared" si="65"/>
        <v>100</v>
      </c>
      <c r="AB55" s="65">
        <f t="shared" si="11"/>
        <v>0</v>
      </c>
      <c r="AC55" s="186"/>
      <c r="AD55" s="82" t="s">
        <v>228</v>
      </c>
      <c r="AE55" s="101">
        <f t="shared" si="12"/>
        <v>0</v>
      </c>
    </row>
    <row r="56" spans="1:31" ht="16" thickBot="1">
      <c r="A56" s="191"/>
      <c r="B56" s="39" t="s">
        <v>222</v>
      </c>
      <c r="C56" s="21" t="s">
        <v>116</v>
      </c>
      <c r="D56" s="63">
        <v>150</v>
      </c>
      <c r="E56" s="183"/>
      <c r="F56" s="84">
        <f t="shared" si="0"/>
        <v>1</v>
      </c>
      <c r="G56" s="93" t="s">
        <v>53</v>
      </c>
      <c r="H56" s="84">
        <f t="shared" si="59"/>
        <v>1</v>
      </c>
      <c r="I56" s="62" t="s">
        <v>53</v>
      </c>
      <c r="J56" s="64">
        <f t="shared" si="61"/>
        <v>150</v>
      </c>
      <c r="K56" s="64">
        <f t="shared" si="46"/>
        <v>0</v>
      </c>
      <c r="L56" s="64">
        <f t="shared" si="47"/>
        <v>150</v>
      </c>
      <c r="M56" s="83">
        <f t="shared" si="62"/>
        <v>0</v>
      </c>
      <c r="N56" s="138">
        <f t="shared" si="77"/>
        <v>0</v>
      </c>
      <c r="O56" s="84">
        <f t="shared" si="4"/>
        <v>1</v>
      </c>
      <c r="P56" s="62" t="s">
        <v>53</v>
      </c>
      <c r="Q56" s="65">
        <f t="shared" si="63"/>
        <v>150</v>
      </c>
      <c r="R56" s="83">
        <f t="shared" si="6"/>
        <v>0</v>
      </c>
      <c r="S56" s="138">
        <f>IF(P56="Yes",R56,0)</f>
        <v>0</v>
      </c>
      <c r="T56" s="84">
        <f t="shared" si="7"/>
        <v>1</v>
      </c>
      <c r="U56" s="62" t="s">
        <v>52</v>
      </c>
      <c r="V56" s="64">
        <f t="shared" si="64"/>
        <v>150</v>
      </c>
      <c r="W56" s="98">
        <f t="shared" si="9"/>
        <v>150</v>
      </c>
      <c r="X56" s="138">
        <f>IF(U56="Yes",W56,0)</f>
        <v>150</v>
      </c>
      <c r="Y56" s="84">
        <f t="shared" si="67"/>
        <v>1</v>
      </c>
      <c r="Z56" s="62" t="s">
        <v>52</v>
      </c>
      <c r="AA56" s="64">
        <f t="shared" si="65"/>
        <v>150</v>
      </c>
      <c r="AB56" s="65">
        <f t="shared" si="11"/>
        <v>150</v>
      </c>
      <c r="AC56" s="186"/>
      <c r="AD56" s="82" t="s">
        <v>228</v>
      </c>
      <c r="AE56" s="101">
        <f t="shared" si="12"/>
        <v>150</v>
      </c>
    </row>
    <row r="57" spans="1:31" ht="15">
      <c r="A57" s="191"/>
      <c r="B57" s="40" t="s">
        <v>156</v>
      </c>
      <c r="C57" s="20" t="s">
        <v>55</v>
      </c>
      <c r="D57" s="63">
        <v>50</v>
      </c>
      <c r="E57" s="69"/>
      <c r="F57" s="84">
        <f t="shared" si="0"/>
        <v>1</v>
      </c>
      <c r="G57" s="93" t="str">
        <f>G54</f>
        <v>No</v>
      </c>
      <c r="H57" s="84">
        <f t="shared" si="59"/>
        <v>1</v>
      </c>
      <c r="I57" s="62" t="s">
        <v>53</v>
      </c>
      <c r="J57" s="64">
        <f t="shared" si="61"/>
        <v>50</v>
      </c>
      <c r="K57" s="64">
        <f t="shared" si="46"/>
        <v>0</v>
      </c>
      <c r="L57" s="64">
        <f t="shared" si="47"/>
        <v>50</v>
      </c>
      <c r="M57" s="83">
        <f t="shared" si="62"/>
        <v>0</v>
      </c>
      <c r="N57" s="138"/>
      <c r="O57" s="84">
        <f t="shared" si="4"/>
        <v>1</v>
      </c>
      <c r="P57" s="62" t="s">
        <v>52</v>
      </c>
      <c r="Q57" s="65">
        <f t="shared" si="63"/>
        <v>50</v>
      </c>
      <c r="R57" s="83">
        <f t="shared" si="6"/>
        <v>50</v>
      </c>
      <c r="S57" s="138"/>
      <c r="T57" s="84">
        <f t="shared" si="7"/>
        <v>1</v>
      </c>
      <c r="U57" s="62" t="s">
        <v>52</v>
      </c>
      <c r="V57" s="64">
        <f t="shared" si="64"/>
        <v>50</v>
      </c>
      <c r="W57" s="98">
        <f t="shared" si="9"/>
        <v>50</v>
      </c>
      <c r="X57" s="138"/>
      <c r="Y57" s="84">
        <f t="shared" si="67"/>
        <v>1</v>
      </c>
      <c r="Z57" s="62" t="s">
        <v>53</v>
      </c>
      <c r="AA57" s="64">
        <f t="shared" si="65"/>
        <v>50</v>
      </c>
      <c r="AB57" s="65">
        <f t="shared" si="11"/>
        <v>0</v>
      </c>
      <c r="AC57" s="115"/>
      <c r="AD57" s="102" t="s">
        <v>234</v>
      </c>
      <c r="AE57" s="101">
        <f t="shared" si="12"/>
        <v>0</v>
      </c>
    </row>
    <row r="58" spans="1:31" ht="15">
      <c r="A58" s="191"/>
      <c r="B58" s="40" t="s">
        <v>157</v>
      </c>
      <c r="C58" s="20" t="s">
        <v>106</v>
      </c>
      <c r="D58" s="63">
        <v>25</v>
      </c>
      <c r="E58" s="69"/>
      <c r="F58" s="84">
        <f t="shared" si="0"/>
        <v>1</v>
      </c>
      <c r="G58" s="93" t="s">
        <v>53</v>
      </c>
      <c r="H58" s="84">
        <f t="shared" si="59"/>
        <v>1</v>
      </c>
      <c r="I58" s="62" t="s">
        <v>53</v>
      </c>
      <c r="J58" s="64">
        <f t="shared" si="61"/>
        <v>25</v>
      </c>
      <c r="K58" s="64">
        <f t="shared" si="46"/>
        <v>0</v>
      </c>
      <c r="L58" s="64">
        <f t="shared" si="47"/>
        <v>25</v>
      </c>
      <c r="M58" s="83">
        <f t="shared" si="62"/>
        <v>0</v>
      </c>
      <c r="N58" s="138"/>
      <c r="O58" s="84">
        <f t="shared" si="4"/>
        <v>1</v>
      </c>
      <c r="P58" s="62" t="s">
        <v>53</v>
      </c>
      <c r="Q58" s="65">
        <f t="shared" si="63"/>
        <v>25</v>
      </c>
      <c r="R58" s="83">
        <f t="shared" ref="R58:R60" si="78">IF(P58="Yes",Q58,0)</f>
        <v>0</v>
      </c>
      <c r="S58" s="138"/>
      <c r="T58" s="84">
        <f t="shared" si="7"/>
        <v>1</v>
      </c>
      <c r="U58" s="62" t="s">
        <v>53</v>
      </c>
      <c r="V58" s="64">
        <f t="shared" si="64"/>
        <v>25</v>
      </c>
      <c r="W58" s="98">
        <f t="shared" ref="W58:W60" si="79">IF(U58="Yes",V58,0)</f>
        <v>0</v>
      </c>
      <c r="X58" s="138"/>
      <c r="Y58" s="84">
        <f t="shared" si="67"/>
        <v>1</v>
      </c>
      <c r="Z58" s="62" t="s">
        <v>53</v>
      </c>
      <c r="AA58" s="64">
        <f t="shared" si="65"/>
        <v>25</v>
      </c>
      <c r="AB58" s="65">
        <f t="shared" ref="AB58:AB60" si="80">IF(Z58="Yes",AA58,0)</f>
        <v>0</v>
      </c>
      <c r="AC58" s="115"/>
      <c r="AD58" s="102" t="s">
        <v>234</v>
      </c>
      <c r="AE58" s="101">
        <f t="shared" si="12"/>
        <v>0</v>
      </c>
    </row>
    <row r="59" spans="1:31" ht="15">
      <c r="A59" s="191"/>
      <c r="B59" s="22" t="s">
        <v>275</v>
      </c>
      <c r="C59" s="20" t="s">
        <v>276</v>
      </c>
      <c r="D59" s="63">
        <v>5</v>
      </c>
      <c r="E59" s="69"/>
      <c r="F59" s="84">
        <f t="shared" si="0"/>
        <v>1</v>
      </c>
      <c r="G59" s="93" t="s">
        <v>53</v>
      </c>
      <c r="H59" s="84">
        <v>1</v>
      </c>
      <c r="I59" s="62" t="s">
        <v>53</v>
      </c>
      <c r="J59" s="64">
        <f t="shared" si="61"/>
        <v>5</v>
      </c>
      <c r="K59" s="64">
        <f t="shared" ref="K59" si="81">J59*0</f>
        <v>0</v>
      </c>
      <c r="L59" s="64">
        <f>J59+K59</f>
        <v>5</v>
      </c>
      <c r="M59" s="83">
        <f t="shared" si="62"/>
        <v>0</v>
      </c>
      <c r="N59" s="138"/>
      <c r="O59" s="84">
        <v>1</v>
      </c>
      <c r="P59" s="62" t="s">
        <v>52</v>
      </c>
      <c r="Q59" s="65">
        <f t="shared" si="63"/>
        <v>5</v>
      </c>
      <c r="R59" s="83">
        <f t="shared" si="78"/>
        <v>5</v>
      </c>
      <c r="S59" s="138"/>
      <c r="T59" s="84">
        <v>3</v>
      </c>
      <c r="U59" s="62" t="s">
        <v>52</v>
      </c>
      <c r="V59" s="64">
        <f t="shared" si="64"/>
        <v>15</v>
      </c>
      <c r="W59" s="98">
        <f t="shared" si="79"/>
        <v>15</v>
      </c>
      <c r="X59" s="138"/>
      <c r="Y59" s="84">
        <v>0</v>
      </c>
      <c r="Z59" s="62" t="s">
        <v>53</v>
      </c>
      <c r="AA59" s="64">
        <f t="shared" si="65"/>
        <v>0</v>
      </c>
      <c r="AB59" s="65">
        <f t="shared" si="80"/>
        <v>0</v>
      </c>
      <c r="AC59" s="165"/>
      <c r="AD59" s="102" t="s">
        <v>230</v>
      </c>
      <c r="AE59" s="101">
        <f t="shared" si="12"/>
        <v>0</v>
      </c>
    </row>
    <row r="60" spans="1:31" ht="16" thickBot="1">
      <c r="A60" s="191"/>
      <c r="B60" s="43" t="s">
        <v>80</v>
      </c>
      <c r="C60" s="34" t="s">
        <v>115</v>
      </c>
      <c r="D60" s="63">
        <v>5</v>
      </c>
      <c r="E60" s="70"/>
      <c r="F60" s="84">
        <f t="shared" si="0"/>
        <v>1</v>
      </c>
      <c r="G60" s="93" t="str">
        <f>G56</f>
        <v>No</v>
      </c>
      <c r="H60" s="84">
        <f t="shared" si="59"/>
        <v>1</v>
      </c>
      <c r="I60" s="62" t="s">
        <v>53</v>
      </c>
      <c r="J60" s="64">
        <f t="shared" si="61"/>
        <v>5</v>
      </c>
      <c r="K60" s="64">
        <f t="shared" si="46"/>
        <v>0</v>
      </c>
      <c r="L60" s="64">
        <f t="shared" si="47"/>
        <v>5</v>
      </c>
      <c r="M60" s="83">
        <f t="shared" si="62"/>
        <v>0</v>
      </c>
      <c r="N60" s="138"/>
      <c r="O60" s="84">
        <f t="shared" si="4"/>
        <v>1</v>
      </c>
      <c r="P60" s="62" t="s">
        <v>53</v>
      </c>
      <c r="Q60" s="65">
        <f t="shared" si="63"/>
        <v>5</v>
      </c>
      <c r="R60" s="83">
        <f t="shared" si="78"/>
        <v>0</v>
      </c>
      <c r="S60" s="138"/>
      <c r="T60" s="84">
        <f t="shared" si="7"/>
        <v>1</v>
      </c>
      <c r="U60" s="62" t="s">
        <v>53</v>
      </c>
      <c r="V60" s="64">
        <f t="shared" si="64"/>
        <v>5</v>
      </c>
      <c r="W60" s="98">
        <f t="shared" si="79"/>
        <v>0</v>
      </c>
      <c r="X60" s="138"/>
      <c r="Y60" s="84">
        <f t="shared" si="67"/>
        <v>1</v>
      </c>
      <c r="Z60" s="62" t="s">
        <v>52</v>
      </c>
      <c r="AA60" s="64">
        <f t="shared" si="65"/>
        <v>5</v>
      </c>
      <c r="AB60" s="65">
        <f t="shared" si="80"/>
        <v>5</v>
      </c>
      <c r="AC60" s="115"/>
      <c r="AD60" s="102" t="s">
        <v>234</v>
      </c>
      <c r="AE60" s="101">
        <f t="shared" si="12"/>
        <v>0</v>
      </c>
    </row>
    <row r="61" spans="1:31" thickTop="1" thickBot="1">
      <c r="A61" s="190" t="s">
        <v>204</v>
      </c>
      <c r="B61" s="44" t="s">
        <v>81</v>
      </c>
      <c r="C61" s="45" t="s">
        <v>202</v>
      </c>
      <c r="D61" s="63">
        <v>5</v>
      </c>
      <c r="E61" s="71" t="s">
        <v>201</v>
      </c>
      <c r="F61" s="84">
        <v>2</v>
      </c>
      <c r="G61" s="93" t="s">
        <v>52</v>
      </c>
      <c r="H61" s="84">
        <v>4</v>
      </c>
      <c r="I61" s="62" t="s">
        <v>52</v>
      </c>
      <c r="J61" s="64">
        <f t="shared" si="61"/>
        <v>20</v>
      </c>
      <c r="K61" s="64">
        <f t="shared" si="46"/>
        <v>0</v>
      </c>
      <c r="L61" s="64">
        <f t="shared" si="47"/>
        <v>20</v>
      </c>
      <c r="M61" s="83">
        <f t="shared" si="62"/>
        <v>20</v>
      </c>
      <c r="N61" s="138"/>
      <c r="O61" s="84">
        <v>5</v>
      </c>
      <c r="P61" s="62" t="s">
        <v>52</v>
      </c>
      <c r="Q61" s="65">
        <f t="shared" si="63"/>
        <v>25</v>
      </c>
      <c r="R61" s="83">
        <f>IF(P61="Yes",Q61,0)</f>
        <v>25</v>
      </c>
      <c r="S61" s="138"/>
      <c r="T61" s="84">
        <v>6</v>
      </c>
      <c r="U61" s="62" t="s">
        <v>52</v>
      </c>
      <c r="V61" s="64">
        <f t="shared" si="64"/>
        <v>30</v>
      </c>
      <c r="W61" s="98">
        <f>IF(U61="Yes",V61,0)</f>
        <v>30</v>
      </c>
      <c r="X61" s="138"/>
      <c r="Y61" s="84">
        <v>2</v>
      </c>
      <c r="Z61" s="62" t="s">
        <v>52</v>
      </c>
      <c r="AA61" s="64">
        <f t="shared" si="65"/>
        <v>10</v>
      </c>
      <c r="AB61" s="65">
        <f>IF(Z61="Yes",AA61,0)</f>
        <v>10</v>
      </c>
      <c r="AC61" s="115"/>
      <c r="AD61" s="102" t="s">
        <v>235</v>
      </c>
      <c r="AE61" s="101">
        <f t="shared" si="12"/>
        <v>0</v>
      </c>
    </row>
    <row r="62" spans="1:31" ht="15">
      <c r="A62" s="191"/>
      <c r="B62" s="15" t="s">
        <v>158</v>
      </c>
      <c r="C62" s="31" t="s">
        <v>185</v>
      </c>
      <c r="D62" s="63">
        <v>25</v>
      </c>
      <c r="E62" s="72"/>
      <c r="F62" s="84">
        <f t="shared" si="0"/>
        <v>1</v>
      </c>
      <c r="G62" s="93" t="s">
        <v>53</v>
      </c>
      <c r="H62" s="84">
        <v>1</v>
      </c>
      <c r="I62" s="62" t="s">
        <v>53</v>
      </c>
      <c r="J62" s="64">
        <f t="shared" si="61"/>
        <v>25</v>
      </c>
      <c r="K62" s="64">
        <f t="shared" si="46"/>
        <v>0</v>
      </c>
      <c r="L62" s="64">
        <f t="shared" si="47"/>
        <v>25</v>
      </c>
      <c r="M62" s="83">
        <f t="shared" si="62"/>
        <v>0</v>
      </c>
      <c r="N62" s="138"/>
      <c r="O62" s="84">
        <f t="shared" si="4"/>
        <v>1</v>
      </c>
      <c r="P62" s="62" t="s">
        <v>53</v>
      </c>
      <c r="Q62" s="65">
        <f t="shared" si="63"/>
        <v>25</v>
      </c>
      <c r="R62" s="83">
        <f t="shared" si="6"/>
        <v>0</v>
      </c>
      <c r="S62" s="138"/>
      <c r="T62" s="84">
        <f t="shared" si="7"/>
        <v>1</v>
      </c>
      <c r="U62" s="62" t="s">
        <v>52</v>
      </c>
      <c r="V62" s="64">
        <f t="shared" si="64"/>
        <v>25</v>
      </c>
      <c r="W62" s="98">
        <f t="shared" si="9"/>
        <v>25</v>
      </c>
      <c r="X62" s="138"/>
      <c r="Y62" s="84">
        <v>3</v>
      </c>
      <c r="Z62" s="62" t="s">
        <v>52</v>
      </c>
      <c r="AA62" s="64">
        <f t="shared" si="65"/>
        <v>75</v>
      </c>
      <c r="AB62" s="65">
        <f t="shared" si="11"/>
        <v>75</v>
      </c>
      <c r="AC62" s="115"/>
      <c r="AD62" s="102" t="s">
        <v>235</v>
      </c>
      <c r="AE62" s="101">
        <f t="shared" si="12"/>
        <v>0</v>
      </c>
    </row>
    <row r="63" spans="1:31" ht="15">
      <c r="A63" s="191"/>
      <c r="B63" s="16" t="s">
        <v>183</v>
      </c>
      <c r="C63" s="20" t="s">
        <v>188</v>
      </c>
      <c r="D63" s="63">
        <v>50</v>
      </c>
      <c r="E63" s="69"/>
      <c r="F63" s="84">
        <f t="shared" si="0"/>
        <v>1</v>
      </c>
      <c r="G63" s="93" t="s">
        <v>53</v>
      </c>
      <c r="H63" s="84">
        <v>1</v>
      </c>
      <c r="I63" s="62" t="s">
        <v>53</v>
      </c>
      <c r="J63" s="64">
        <f t="shared" si="61"/>
        <v>50</v>
      </c>
      <c r="K63" s="64">
        <f t="shared" ref="K63:K64" si="82">J63*0</f>
        <v>0</v>
      </c>
      <c r="L63" s="64">
        <f t="shared" ref="L63:L64" si="83">J63+K63</f>
        <v>50</v>
      </c>
      <c r="M63" s="83">
        <f t="shared" si="62"/>
        <v>0</v>
      </c>
      <c r="N63" s="138"/>
      <c r="O63" s="84">
        <f t="shared" si="4"/>
        <v>1</v>
      </c>
      <c r="P63" s="62" t="s">
        <v>53</v>
      </c>
      <c r="Q63" s="65">
        <f t="shared" si="63"/>
        <v>50</v>
      </c>
      <c r="R63" s="83">
        <f t="shared" ref="R63:R64" si="84">IF(P63="Yes",Q63,0)</f>
        <v>0</v>
      </c>
      <c r="S63" s="138"/>
      <c r="T63" s="84">
        <f t="shared" si="7"/>
        <v>1</v>
      </c>
      <c r="U63" s="62" t="s">
        <v>52</v>
      </c>
      <c r="V63" s="64">
        <f t="shared" si="64"/>
        <v>50</v>
      </c>
      <c r="W63" s="98">
        <f t="shared" ref="W63:W64" si="85">IF(U63="Yes",V63,0)</f>
        <v>50</v>
      </c>
      <c r="X63" s="138"/>
      <c r="Y63" s="84">
        <v>3</v>
      </c>
      <c r="Z63" s="62" t="s">
        <v>52</v>
      </c>
      <c r="AA63" s="64">
        <f t="shared" si="65"/>
        <v>150</v>
      </c>
      <c r="AB63" s="65">
        <f t="shared" ref="AB63:AB64" si="86">IF(Z63="Yes",AA63,0)</f>
        <v>150</v>
      </c>
      <c r="AC63" s="115"/>
      <c r="AD63" s="102" t="s">
        <v>235</v>
      </c>
      <c r="AE63" s="101">
        <f t="shared" si="12"/>
        <v>0</v>
      </c>
    </row>
    <row r="64" spans="1:31" ht="15">
      <c r="A64" s="191"/>
      <c r="B64" s="46" t="s">
        <v>217</v>
      </c>
      <c r="C64" s="20" t="s">
        <v>216</v>
      </c>
      <c r="D64" s="63">
        <v>5</v>
      </c>
      <c r="E64" s="69"/>
      <c r="F64" s="84">
        <f t="shared" si="0"/>
        <v>1</v>
      </c>
      <c r="G64" s="94" t="s">
        <v>53</v>
      </c>
      <c r="H64" s="84">
        <v>1</v>
      </c>
      <c r="I64" s="66" t="s">
        <v>53</v>
      </c>
      <c r="J64" s="64">
        <f t="shared" si="61"/>
        <v>5</v>
      </c>
      <c r="K64" s="64">
        <f t="shared" si="82"/>
        <v>0</v>
      </c>
      <c r="L64" s="64">
        <f t="shared" si="83"/>
        <v>5</v>
      </c>
      <c r="M64" s="83">
        <f t="shared" si="62"/>
        <v>0</v>
      </c>
      <c r="N64" s="138"/>
      <c r="O64" s="84">
        <f t="shared" si="4"/>
        <v>1</v>
      </c>
      <c r="P64" s="62" t="s">
        <v>53</v>
      </c>
      <c r="Q64" s="65">
        <f t="shared" si="63"/>
        <v>5</v>
      </c>
      <c r="R64" s="83">
        <f t="shared" si="84"/>
        <v>0</v>
      </c>
      <c r="S64" s="138"/>
      <c r="T64" s="84">
        <f t="shared" si="7"/>
        <v>1</v>
      </c>
      <c r="U64" s="66" t="s">
        <v>52</v>
      </c>
      <c r="V64" s="64">
        <f t="shared" si="64"/>
        <v>5</v>
      </c>
      <c r="W64" s="98">
        <f t="shared" si="85"/>
        <v>5</v>
      </c>
      <c r="X64" s="138"/>
      <c r="Y64" s="84">
        <f t="shared" si="67"/>
        <v>1</v>
      </c>
      <c r="Z64" s="62" t="s">
        <v>53</v>
      </c>
      <c r="AA64" s="64">
        <f t="shared" si="65"/>
        <v>5</v>
      </c>
      <c r="AB64" s="65">
        <f t="shared" si="86"/>
        <v>0</v>
      </c>
      <c r="AC64" s="115"/>
      <c r="AD64" s="102" t="s">
        <v>231</v>
      </c>
      <c r="AE64" s="101">
        <f t="shared" si="12"/>
        <v>0</v>
      </c>
    </row>
    <row r="65" spans="1:31" ht="15">
      <c r="A65" s="191"/>
      <c r="B65" s="46" t="s">
        <v>159</v>
      </c>
      <c r="C65" s="20" t="s">
        <v>184</v>
      </c>
      <c r="D65" s="63">
        <v>50</v>
      </c>
      <c r="E65" s="69"/>
      <c r="F65" s="84">
        <f t="shared" si="0"/>
        <v>1</v>
      </c>
      <c r="G65" s="94" t="s">
        <v>53</v>
      </c>
      <c r="H65" s="84">
        <v>1</v>
      </c>
      <c r="I65" s="66" t="s">
        <v>53</v>
      </c>
      <c r="J65" s="64">
        <f t="shared" si="61"/>
        <v>50</v>
      </c>
      <c r="K65" s="64">
        <f t="shared" si="2"/>
        <v>0</v>
      </c>
      <c r="L65" s="64">
        <f t="shared" si="15"/>
        <v>50</v>
      </c>
      <c r="M65" s="83">
        <f t="shared" si="62"/>
        <v>0</v>
      </c>
      <c r="N65" s="138"/>
      <c r="O65" s="84">
        <f t="shared" si="4"/>
        <v>1</v>
      </c>
      <c r="P65" s="62" t="s">
        <v>53</v>
      </c>
      <c r="Q65" s="65">
        <f t="shared" si="63"/>
        <v>50</v>
      </c>
      <c r="R65" s="83">
        <f t="shared" si="6"/>
        <v>0</v>
      </c>
      <c r="S65" s="138"/>
      <c r="T65" s="84">
        <f t="shared" si="7"/>
        <v>1</v>
      </c>
      <c r="U65" s="66" t="s">
        <v>52</v>
      </c>
      <c r="V65" s="64">
        <f t="shared" si="64"/>
        <v>50</v>
      </c>
      <c r="W65" s="98">
        <f t="shared" si="9"/>
        <v>50</v>
      </c>
      <c r="X65" s="138"/>
      <c r="Y65" s="84">
        <f t="shared" si="67"/>
        <v>1</v>
      </c>
      <c r="Z65" s="62" t="s">
        <v>53</v>
      </c>
      <c r="AA65" s="64">
        <f t="shared" si="65"/>
        <v>50</v>
      </c>
      <c r="AB65" s="65">
        <f t="shared" si="11"/>
        <v>0</v>
      </c>
      <c r="AC65" s="115"/>
      <c r="AD65" s="102" t="s">
        <v>235</v>
      </c>
      <c r="AE65" s="101">
        <f t="shared" si="12"/>
        <v>0</v>
      </c>
    </row>
    <row r="66" spans="1:31" ht="16" thickBot="1">
      <c r="A66" s="192"/>
      <c r="B66" s="47" t="s">
        <v>160</v>
      </c>
      <c r="C66" s="20" t="s">
        <v>182</v>
      </c>
      <c r="D66" s="63">
        <v>5</v>
      </c>
      <c r="E66" s="69"/>
      <c r="F66" s="84">
        <f t="shared" si="0"/>
        <v>1</v>
      </c>
      <c r="G66" s="93" t="s">
        <v>53</v>
      </c>
      <c r="H66" s="84">
        <v>1</v>
      </c>
      <c r="I66" s="62" t="s">
        <v>53</v>
      </c>
      <c r="J66" s="64">
        <f t="shared" si="61"/>
        <v>5</v>
      </c>
      <c r="K66" s="64">
        <f t="shared" si="2"/>
        <v>0</v>
      </c>
      <c r="L66" s="64">
        <f t="shared" si="15"/>
        <v>5</v>
      </c>
      <c r="M66" s="83">
        <f t="shared" si="62"/>
        <v>0</v>
      </c>
      <c r="N66" s="138"/>
      <c r="O66" s="84">
        <v>6</v>
      </c>
      <c r="P66" s="62" t="s">
        <v>52</v>
      </c>
      <c r="Q66" s="65">
        <f t="shared" si="63"/>
        <v>30</v>
      </c>
      <c r="R66" s="83">
        <f t="shared" si="6"/>
        <v>30</v>
      </c>
      <c r="S66" s="138"/>
      <c r="T66" s="84">
        <v>10</v>
      </c>
      <c r="U66" s="62" t="s">
        <v>52</v>
      </c>
      <c r="V66" s="64">
        <f t="shared" si="64"/>
        <v>50</v>
      </c>
      <c r="W66" s="98">
        <f t="shared" si="9"/>
        <v>50</v>
      </c>
      <c r="X66" s="138"/>
      <c r="Y66" s="84">
        <f t="shared" si="67"/>
        <v>1</v>
      </c>
      <c r="Z66" s="62" t="s">
        <v>53</v>
      </c>
      <c r="AA66" s="64">
        <f t="shared" si="65"/>
        <v>5</v>
      </c>
      <c r="AB66" s="65">
        <f t="shared" si="11"/>
        <v>0</v>
      </c>
      <c r="AC66" s="115"/>
      <c r="AD66" s="102" t="s">
        <v>235</v>
      </c>
      <c r="AE66" s="101">
        <f t="shared" si="12"/>
        <v>0</v>
      </c>
    </row>
    <row r="67" spans="1:31" ht="32" thickTop="1" thickBot="1">
      <c r="A67" s="190" t="s">
        <v>187</v>
      </c>
      <c r="B67" s="48" t="s">
        <v>161</v>
      </c>
      <c r="C67" s="49" t="s">
        <v>119</v>
      </c>
      <c r="D67" s="63">
        <v>5</v>
      </c>
      <c r="E67" s="73" t="s">
        <v>203</v>
      </c>
      <c r="F67" s="84">
        <f t="shared" si="0"/>
        <v>1</v>
      </c>
      <c r="G67" s="93" t="s">
        <v>53</v>
      </c>
      <c r="H67" s="84">
        <v>2</v>
      </c>
      <c r="I67" s="62" t="s">
        <v>52</v>
      </c>
      <c r="J67" s="64">
        <f t="shared" si="61"/>
        <v>10</v>
      </c>
      <c r="K67" s="64">
        <f t="shared" si="2"/>
        <v>0</v>
      </c>
      <c r="L67" s="64">
        <f t="shared" si="15"/>
        <v>10</v>
      </c>
      <c r="M67" s="83">
        <f t="shared" si="62"/>
        <v>10</v>
      </c>
      <c r="N67" s="138">
        <f t="shared" ref="N67" si="87">IF(I67="Yes",M67,0)</f>
        <v>10</v>
      </c>
      <c r="O67" s="84">
        <v>2</v>
      </c>
      <c r="P67" s="62" t="s">
        <v>52</v>
      </c>
      <c r="Q67" s="65">
        <f t="shared" si="63"/>
        <v>10</v>
      </c>
      <c r="R67" s="83">
        <f t="shared" si="6"/>
        <v>10</v>
      </c>
      <c r="S67" s="138">
        <f>IF(P67="Yes",R67,0)</f>
        <v>10</v>
      </c>
      <c r="T67" s="84">
        <v>2</v>
      </c>
      <c r="U67" s="62" t="s">
        <v>52</v>
      </c>
      <c r="V67" s="64">
        <f t="shared" si="64"/>
        <v>10</v>
      </c>
      <c r="W67" s="98">
        <f t="shared" si="9"/>
        <v>10</v>
      </c>
      <c r="X67" s="138">
        <f>IF(U67="Yes",W67,0)</f>
        <v>10</v>
      </c>
      <c r="Y67" s="84">
        <f t="shared" si="67"/>
        <v>1</v>
      </c>
      <c r="Z67" s="62" t="s">
        <v>53</v>
      </c>
      <c r="AA67" s="64">
        <f t="shared" si="65"/>
        <v>5</v>
      </c>
      <c r="AB67" s="65">
        <f t="shared" si="11"/>
        <v>0</v>
      </c>
      <c r="AC67" s="115"/>
      <c r="AD67" s="82" t="s">
        <v>228</v>
      </c>
      <c r="AE67" s="101">
        <f t="shared" si="12"/>
        <v>0</v>
      </c>
    </row>
    <row r="68" spans="1:31" ht="16" thickTop="1">
      <c r="A68" s="191"/>
      <c r="B68" s="14" t="s">
        <v>162</v>
      </c>
      <c r="C68" s="20" t="s">
        <v>120</v>
      </c>
      <c r="D68" s="63">
        <v>100</v>
      </c>
      <c r="E68" s="69"/>
      <c r="F68" s="84">
        <f t="shared" si="0"/>
        <v>1</v>
      </c>
      <c r="G68" s="93" t="s">
        <v>53</v>
      </c>
      <c r="H68" s="84">
        <v>1</v>
      </c>
      <c r="I68" s="62" t="s">
        <v>53</v>
      </c>
      <c r="J68" s="64">
        <f t="shared" si="61"/>
        <v>100</v>
      </c>
      <c r="K68" s="64">
        <f t="shared" si="2"/>
        <v>0</v>
      </c>
      <c r="L68" s="64">
        <f t="shared" si="15"/>
        <v>100</v>
      </c>
      <c r="M68" s="83">
        <f t="shared" si="62"/>
        <v>0</v>
      </c>
      <c r="N68" s="138"/>
      <c r="O68" s="84">
        <f t="shared" si="4"/>
        <v>1</v>
      </c>
      <c r="P68" s="62" t="s">
        <v>53</v>
      </c>
      <c r="Q68" s="65">
        <f t="shared" si="63"/>
        <v>100</v>
      </c>
      <c r="R68" s="83">
        <f t="shared" si="6"/>
        <v>0</v>
      </c>
      <c r="S68" s="138"/>
      <c r="T68" s="84">
        <f t="shared" si="7"/>
        <v>1</v>
      </c>
      <c r="U68" s="62" t="s">
        <v>53</v>
      </c>
      <c r="V68" s="64">
        <f t="shared" si="64"/>
        <v>100</v>
      </c>
      <c r="W68" s="98">
        <f t="shared" si="9"/>
        <v>0</v>
      </c>
      <c r="X68" s="138"/>
      <c r="Y68" s="84">
        <f t="shared" si="67"/>
        <v>1</v>
      </c>
      <c r="Z68" s="62" t="s">
        <v>53</v>
      </c>
      <c r="AA68" s="64">
        <f t="shared" si="65"/>
        <v>100</v>
      </c>
      <c r="AB68" s="65">
        <f t="shared" si="11"/>
        <v>0</v>
      </c>
      <c r="AC68" s="115"/>
      <c r="AD68" s="102" t="s">
        <v>235</v>
      </c>
      <c r="AE68" s="101">
        <f t="shared" si="12"/>
        <v>0</v>
      </c>
    </row>
    <row r="69" spans="1:31" ht="15">
      <c r="A69" s="191"/>
      <c r="B69" s="14" t="s">
        <v>163</v>
      </c>
      <c r="C69" s="20" t="s">
        <v>121</v>
      </c>
      <c r="D69" s="63">
        <v>50</v>
      </c>
      <c r="E69" s="69"/>
      <c r="F69" s="84">
        <f t="shared" si="0"/>
        <v>1</v>
      </c>
      <c r="G69" s="93" t="str">
        <f>IF(G68="No","No","Yes")</f>
        <v>No</v>
      </c>
      <c r="H69" s="84">
        <v>1</v>
      </c>
      <c r="I69" s="62" t="str">
        <f>IF(I68="No","No","Yes")</f>
        <v>No</v>
      </c>
      <c r="J69" s="64">
        <f t="shared" si="61"/>
        <v>50</v>
      </c>
      <c r="K69" s="64">
        <f t="shared" si="2"/>
        <v>0</v>
      </c>
      <c r="L69" s="64">
        <f t="shared" si="15"/>
        <v>50</v>
      </c>
      <c r="M69" s="83">
        <f t="shared" si="62"/>
        <v>0</v>
      </c>
      <c r="N69" s="138"/>
      <c r="O69" s="84">
        <f t="shared" si="4"/>
        <v>1</v>
      </c>
      <c r="P69" s="62" t="str">
        <f>IF(P68="No","No","Yes")</f>
        <v>No</v>
      </c>
      <c r="Q69" s="65">
        <f t="shared" si="63"/>
        <v>50</v>
      </c>
      <c r="R69" s="83">
        <f t="shared" si="6"/>
        <v>0</v>
      </c>
      <c r="S69" s="138"/>
      <c r="T69" s="84">
        <f t="shared" si="7"/>
        <v>1</v>
      </c>
      <c r="U69" s="62" t="str">
        <f>IF(U68="No","No","Yes")</f>
        <v>No</v>
      </c>
      <c r="V69" s="64">
        <f t="shared" si="64"/>
        <v>50</v>
      </c>
      <c r="W69" s="98">
        <f t="shared" si="9"/>
        <v>0</v>
      </c>
      <c r="X69" s="138"/>
      <c r="Y69" s="84">
        <f t="shared" si="67"/>
        <v>1</v>
      </c>
      <c r="Z69" s="62" t="str">
        <f>IF(Z68="No","No","Yes")</f>
        <v>No</v>
      </c>
      <c r="AA69" s="64">
        <f t="shared" si="65"/>
        <v>50</v>
      </c>
      <c r="AB69" s="65">
        <f t="shared" si="11"/>
        <v>0</v>
      </c>
      <c r="AC69" s="115"/>
      <c r="AD69" s="102" t="s">
        <v>235</v>
      </c>
      <c r="AE69" s="101">
        <f t="shared" si="12"/>
        <v>0</v>
      </c>
    </row>
    <row r="70" spans="1:31" ht="16" thickBot="1">
      <c r="A70" s="191"/>
      <c r="B70" s="32" t="s">
        <v>164</v>
      </c>
      <c r="C70" s="21" t="s">
        <v>174</v>
      </c>
      <c r="D70" s="63">
        <v>50</v>
      </c>
      <c r="E70" s="71"/>
      <c r="F70" s="84">
        <f t="shared" si="0"/>
        <v>1</v>
      </c>
      <c r="G70" s="93" t="str">
        <f>IF(G68="No","No","Yes")</f>
        <v>No</v>
      </c>
      <c r="H70" s="84">
        <v>1</v>
      </c>
      <c r="I70" s="62" t="str">
        <f>IF(I68="No","No","Yes")</f>
        <v>No</v>
      </c>
      <c r="J70" s="64">
        <f t="shared" si="61"/>
        <v>50</v>
      </c>
      <c r="K70" s="64">
        <f t="shared" si="2"/>
        <v>0</v>
      </c>
      <c r="L70" s="64">
        <f t="shared" si="15"/>
        <v>50</v>
      </c>
      <c r="M70" s="83">
        <f t="shared" si="62"/>
        <v>0</v>
      </c>
      <c r="N70" s="138"/>
      <c r="O70" s="84">
        <f t="shared" si="4"/>
        <v>1</v>
      </c>
      <c r="P70" s="62" t="str">
        <f>IF(P68="No","No","Yes")</f>
        <v>No</v>
      </c>
      <c r="Q70" s="65">
        <f t="shared" si="63"/>
        <v>50</v>
      </c>
      <c r="R70" s="83">
        <f t="shared" si="6"/>
        <v>0</v>
      </c>
      <c r="S70" s="138"/>
      <c r="T70" s="84">
        <f t="shared" si="7"/>
        <v>1</v>
      </c>
      <c r="U70" s="62" t="str">
        <f>IF(U68="No","No","Yes")</f>
        <v>No</v>
      </c>
      <c r="V70" s="64">
        <f t="shared" si="64"/>
        <v>50</v>
      </c>
      <c r="W70" s="98">
        <f t="shared" si="9"/>
        <v>0</v>
      </c>
      <c r="X70" s="138"/>
      <c r="Y70" s="84">
        <f t="shared" si="67"/>
        <v>1</v>
      </c>
      <c r="Z70" s="62" t="str">
        <f>IF(Z68="No","No","Yes")</f>
        <v>No</v>
      </c>
      <c r="AA70" s="64">
        <f t="shared" si="65"/>
        <v>50</v>
      </c>
      <c r="AB70" s="65">
        <f t="shared" si="11"/>
        <v>0</v>
      </c>
      <c r="AC70" s="115"/>
      <c r="AD70" s="102" t="s">
        <v>235</v>
      </c>
      <c r="AE70" s="101">
        <f t="shared" si="12"/>
        <v>0</v>
      </c>
    </row>
    <row r="71" spans="1:31" ht="15">
      <c r="A71" s="191"/>
      <c r="B71" s="14" t="s">
        <v>165</v>
      </c>
      <c r="C71" s="13" t="s">
        <v>180</v>
      </c>
      <c r="D71" s="63">
        <v>50</v>
      </c>
      <c r="E71" s="11" t="s">
        <v>179</v>
      </c>
      <c r="F71" s="84">
        <f t="shared" si="0"/>
        <v>1</v>
      </c>
      <c r="G71" s="93" t="s">
        <v>52</v>
      </c>
      <c r="H71" s="84">
        <v>1</v>
      </c>
      <c r="I71" s="62" t="s">
        <v>52</v>
      </c>
      <c r="J71" s="64">
        <f t="shared" si="61"/>
        <v>50</v>
      </c>
      <c r="K71" s="64">
        <f t="shared" si="2"/>
        <v>0</v>
      </c>
      <c r="L71" s="64">
        <f>J71+K71</f>
        <v>50</v>
      </c>
      <c r="M71" s="83">
        <f t="shared" si="62"/>
        <v>50</v>
      </c>
      <c r="N71" s="138"/>
      <c r="O71" s="84">
        <f t="shared" si="4"/>
        <v>1</v>
      </c>
      <c r="P71" s="62" t="s">
        <v>52</v>
      </c>
      <c r="Q71" s="65">
        <f t="shared" si="63"/>
        <v>50</v>
      </c>
      <c r="R71" s="83">
        <f t="shared" si="6"/>
        <v>50</v>
      </c>
      <c r="S71" s="138"/>
      <c r="T71" s="84">
        <f t="shared" si="7"/>
        <v>1</v>
      </c>
      <c r="U71" s="62" t="s">
        <v>53</v>
      </c>
      <c r="V71" s="64">
        <f t="shared" si="64"/>
        <v>50</v>
      </c>
      <c r="W71" s="98">
        <f t="shared" si="9"/>
        <v>0</v>
      </c>
      <c r="X71" s="138"/>
      <c r="Y71" s="84">
        <f t="shared" si="67"/>
        <v>1</v>
      </c>
      <c r="Z71" s="62" t="s">
        <v>52</v>
      </c>
      <c r="AA71" s="64">
        <f t="shared" si="65"/>
        <v>50</v>
      </c>
      <c r="AB71" s="65">
        <f t="shared" si="11"/>
        <v>50</v>
      </c>
      <c r="AC71" s="130" t="s">
        <v>251</v>
      </c>
      <c r="AD71" s="102" t="s">
        <v>235</v>
      </c>
      <c r="AE71" s="101">
        <f t="shared" si="12"/>
        <v>0</v>
      </c>
    </row>
    <row r="72" spans="1:31" ht="16" thickBot="1">
      <c r="A72" s="191"/>
      <c r="B72" s="14" t="s">
        <v>166</v>
      </c>
      <c r="C72" s="13" t="s">
        <v>181</v>
      </c>
      <c r="D72" s="63">
        <v>1250</v>
      </c>
      <c r="E72" s="11" t="s">
        <v>255</v>
      </c>
      <c r="F72" s="84">
        <f t="shared" si="0"/>
        <v>1</v>
      </c>
      <c r="G72" s="93" t="s">
        <v>53</v>
      </c>
      <c r="H72" s="84">
        <v>1</v>
      </c>
      <c r="I72" s="62" t="s">
        <v>53</v>
      </c>
      <c r="J72" s="64">
        <f t="shared" si="61"/>
        <v>1250</v>
      </c>
      <c r="K72" s="64">
        <f t="shared" si="2"/>
        <v>0</v>
      </c>
      <c r="L72" s="64">
        <f>J72+K72</f>
        <v>1250</v>
      </c>
      <c r="M72" s="83">
        <f t="shared" si="62"/>
        <v>0</v>
      </c>
      <c r="N72" s="138"/>
      <c r="O72" s="84">
        <f t="shared" si="4"/>
        <v>1</v>
      </c>
      <c r="P72" s="62" t="s">
        <v>53</v>
      </c>
      <c r="Q72" s="65">
        <f t="shared" si="63"/>
        <v>1250</v>
      </c>
      <c r="R72" s="83">
        <f t="shared" si="6"/>
        <v>0</v>
      </c>
      <c r="S72" s="138"/>
      <c r="T72" s="84">
        <f t="shared" si="7"/>
        <v>1</v>
      </c>
      <c r="U72" s="62" t="s">
        <v>52</v>
      </c>
      <c r="V72" s="64">
        <f t="shared" si="64"/>
        <v>1250</v>
      </c>
      <c r="W72" s="98">
        <f t="shared" si="9"/>
        <v>1250</v>
      </c>
      <c r="X72" s="138"/>
      <c r="Y72" s="84">
        <f t="shared" si="67"/>
        <v>1</v>
      </c>
      <c r="Z72" s="62" t="s">
        <v>53</v>
      </c>
      <c r="AA72" s="64">
        <f t="shared" si="65"/>
        <v>1250</v>
      </c>
      <c r="AB72" s="65">
        <f t="shared" si="11"/>
        <v>0</v>
      </c>
      <c r="AC72" s="130" t="s">
        <v>250</v>
      </c>
      <c r="AD72" s="102" t="s">
        <v>235</v>
      </c>
      <c r="AE72" s="101">
        <f t="shared" si="12"/>
        <v>0</v>
      </c>
    </row>
    <row r="73" spans="1:31" ht="15">
      <c r="A73" s="191"/>
      <c r="B73" s="30" t="s">
        <v>167</v>
      </c>
      <c r="C73" s="31" t="s">
        <v>175</v>
      </c>
      <c r="D73" s="67" t="s">
        <v>56</v>
      </c>
      <c r="E73" s="72"/>
      <c r="F73" s="84">
        <f t="shared" si="0"/>
        <v>1</v>
      </c>
      <c r="G73" s="93" t="s">
        <v>53</v>
      </c>
      <c r="H73" s="84">
        <v>1</v>
      </c>
      <c r="I73" s="62" t="s">
        <v>53</v>
      </c>
      <c r="J73" s="95" t="s">
        <v>56</v>
      </c>
      <c r="K73" s="64" t="e">
        <f t="shared" si="2"/>
        <v>#VALUE!</v>
      </c>
      <c r="L73" s="68" t="e">
        <f>J73+K73</f>
        <v>#VALUE!</v>
      </c>
      <c r="M73" s="83">
        <f t="shared" si="62"/>
        <v>0</v>
      </c>
      <c r="N73" s="138"/>
      <c r="O73" s="84">
        <f t="shared" si="4"/>
        <v>1</v>
      </c>
      <c r="P73" s="62" t="s">
        <v>53</v>
      </c>
      <c r="Q73" s="65" t="str">
        <f>D73</f>
        <v>POA</v>
      </c>
      <c r="R73" s="83">
        <f t="shared" si="6"/>
        <v>0</v>
      </c>
      <c r="S73" s="138"/>
      <c r="T73" s="84">
        <f t="shared" si="7"/>
        <v>1</v>
      </c>
      <c r="U73" s="62" t="s">
        <v>53</v>
      </c>
      <c r="V73" s="64" t="str">
        <f>D73</f>
        <v>POA</v>
      </c>
      <c r="W73" s="98">
        <f t="shared" si="9"/>
        <v>0</v>
      </c>
      <c r="X73" s="138"/>
      <c r="Y73" s="84">
        <f t="shared" ref="Y73:Y79" si="88">Y$4</f>
        <v>1</v>
      </c>
      <c r="Z73" s="62" t="s">
        <v>53</v>
      </c>
      <c r="AA73" s="64" t="str">
        <f>D73</f>
        <v>POA</v>
      </c>
      <c r="AB73" s="65">
        <f t="shared" si="11"/>
        <v>0</v>
      </c>
      <c r="AC73" s="115"/>
      <c r="AD73" s="102" t="s">
        <v>235</v>
      </c>
      <c r="AE73" s="101">
        <f t="shared" si="12"/>
        <v>0</v>
      </c>
    </row>
    <row r="74" spans="1:31" ht="15">
      <c r="A74" s="191"/>
      <c r="B74" s="14" t="s">
        <v>168</v>
      </c>
      <c r="C74" s="20" t="s">
        <v>176</v>
      </c>
      <c r="D74" s="67" t="s">
        <v>56</v>
      </c>
      <c r="E74" s="69"/>
      <c r="F74" s="84">
        <f t="shared" si="0"/>
        <v>1</v>
      </c>
      <c r="G74" s="93" t="s">
        <v>53</v>
      </c>
      <c r="H74" s="84">
        <v>1</v>
      </c>
      <c r="I74" s="62" t="s">
        <v>53</v>
      </c>
      <c r="J74" s="95" t="s">
        <v>56</v>
      </c>
      <c r="K74" s="64" t="e">
        <f t="shared" si="2"/>
        <v>#VALUE!</v>
      </c>
      <c r="L74" s="68" t="e">
        <f t="shared" ref="L74:L76" si="89">J74+K74</f>
        <v>#VALUE!</v>
      </c>
      <c r="M74" s="83">
        <f t="shared" ref="M74:M79" si="90">IF(I74="Yes",J74,0)</f>
        <v>0</v>
      </c>
      <c r="N74" s="138"/>
      <c r="O74" s="84">
        <f t="shared" si="4"/>
        <v>1</v>
      </c>
      <c r="P74" s="62" t="s">
        <v>53</v>
      </c>
      <c r="Q74" s="65" t="str">
        <f>D74</f>
        <v>POA</v>
      </c>
      <c r="R74" s="83">
        <f t="shared" si="6"/>
        <v>0</v>
      </c>
      <c r="S74" s="138"/>
      <c r="T74" s="84">
        <f t="shared" si="7"/>
        <v>1</v>
      </c>
      <c r="U74" s="62" t="s">
        <v>53</v>
      </c>
      <c r="V74" s="64" t="str">
        <f>D74</f>
        <v>POA</v>
      </c>
      <c r="W74" s="98">
        <f t="shared" si="9"/>
        <v>0</v>
      </c>
      <c r="X74" s="138"/>
      <c r="Y74" s="84">
        <f t="shared" si="88"/>
        <v>1</v>
      </c>
      <c r="Z74" s="62" t="s">
        <v>53</v>
      </c>
      <c r="AA74" s="64" t="str">
        <f>D74</f>
        <v>POA</v>
      </c>
      <c r="AB74" s="65">
        <f t="shared" si="11"/>
        <v>0</v>
      </c>
      <c r="AC74" s="115"/>
      <c r="AD74" s="102" t="s">
        <v>235</v>
      </c>
      <c r="AE74" s="101">
        <f t="shared" si="12"/>
        <v>0</v>
      </c>
    </row>
    <row r="75" spans="1:31" ht="15">
      <c r="A75" s="191"/>
      <c r="B75" s="14" t="s">
        <v>169</v>
      </c>
      <c r="C75" s="20" t="s">
        <v>177</v>
      </c>
      <c r="D75" s="67" t="s">
        <v>56</v>
      </c>
      <c r="E75" s="69"/>
      <c r="F75" s="84">
        <f t="shared" si="0"/>
        <v>1</v>
      </c>
      <c r="G75" s="93" t="s">
        <v>53</v>
      </c>
      <c r="H75" s="84">
        <v>1</v>
      </c>
      <c r="I75" s="62" t="s">
        <v>53</v>
      </c>
      <c r="J75" s="95" t="s">
        <v>56</v>
      </c>
      <c r="K75" s="64" t="e">
        <f t="shared" si="2"/>
        <v>#VALUE!</v>
      </c>
      <c r="L75" s="68" t="e">
        <f t="shared" si="89"/>
        <v>#VALUE!</v>
      </c>
      <c r="M75" s="83">
        <f t="shared" si="90"/>
        <v>0</v>
      </c>
      <c r="N75" s="138"/>
      <c r="O75" s="84">
        <f t="shared" si="4"/>
        <v>1</v>
      </c>
      <c r="P75" s="62" t="s">
        <v>53</v>
      </c>
      <c r="Q75" s="65" t="str">
        <f>D75</f>
        <v>POA</v>
      </c>
      <c r="R75" s="83">
        <f t="shared" si="6"/>
        <v>0</v>
      </c>
      <c r="S75" s="138"/>
      <c r="T75" s="84">
        <f t="shared" si="7"/>
        <v>1</v>
      </c>
      <c r="U75" s="62" t="s">
        <v>53</v>
      </c>
      <c r="V75" s="64" t="str">
        <f>D75</f>
        <v>POA</v>
      </c>
      <c r="W75" s="98">
        <f t="shared" si="9"/>
        <v>0</v>
      </c>
      <c r="X75" s="138"/>
      <c r="Y75" s="84">
        <f t="shared" si="88"/>
        <v>1</v>
      </c>
      <c r="Z75" s="62" t="s">
        <v>53</v>
      </c>
      <c r="AA75" s="64" t="str">
        <f>D75</f>
        <v>POA</v>
      </c>
      <c r="AB75" s="65">
        <f t="shared" si="11"/>
        <v>0</v>
      </c>
      <c r="AC75" s="115"/>
      <c r="AD75" s="102" t="s">
        <v>235</v>
      </c>
      <c r="AE75" s="101">
        <f t="shared" ref="AE75:AE79" si="91">IF(AD75="Annual",AB75,0)</f>
        <v>0</v>
      </c>
    </row>
    <row r="76" spans="1:31" ht="15">
      <c r="A76" s="191"/>
      <c r="B76" s="14" t="s">
        <v>170</v>
      </c>
      <c r="C76" s="20" t="s">
        <v>57</v>
      </c>
      <c r="D76" s="67" t="s">
        <v>56</v>
      </c>
      <c r="E76" s="69"/>
      <c r="F76" s="84">
        <f t="shared" si="0"/>
        <v>1</v>
      </c>
      <c r="G76" s="93" t="s">
        <v>53</v>
      </c>
      <c r="H76" s="84">
        <v>1</v>
      </c>
      <c r="I76" s="62" t="s">
        <v>53</v>
      </c>
      <c r="J76" s="95" t="s">
        <v>56</v>
      </c>
      <c r="K76" s="64" t="e">
        <f t="shared" si="2"/>
        <v>#VALUE!</v>
      </c>
      <c r="L76" s="68" t="e">
        <f t="shared" si="89"/>
        <v>#VALUE!</v>
      </c>
      <c r="M76" s="83">
        <f t="shared" si="90"/>
        <v>0</v>
      </c>
      <c r="N76" s="138"/>
      <c r="O76" s="84">
        <f t="shared" si="4"/>
        <v>1</v>
      </c>
      <c r="P76" s="62" t="s">
        <v>53</v>
      </c>
      <c r="Q76" s="65" t="str">
        <f>D76</f>
        <v>POA</v>
      </c>
      <c r="R76" s="83">
        <f t="shared" si="6"/>
        <v>0</v>
      </c>
      <c r="S76" s="138"/>
      <c r="T76" s="84">
        <f t="shared" si="7"/>
        <v>1</v>
      </c>
      <c r="U76" s="62" t="s">
        <v>53</v>
      </c>
      <c r="V76" s="64" t="str">
        <f>D76</f>
        <v>POA</v>
      </c>
      <c r="W76" s="98">
        <f t="shared" si="9"/>
        <v>0</v>
      </c>
      <c r="X76" s="138"/>
      <c r="Y76" s="84">
        <f t="shared" si="88"/>
        <v>1</v>
      </c>
      <c r="Z76" s="62" t="s">
        <v>53</v>
      </c>
      <c r="AA76" s="64" t="str">
        <f>D76</f>
        <v>POA</v>
      </c>
      <c r="AB76" s="65">
        <f t="shared" si="11"/>
        <v>0</v>
      </c>
      <c r="AC76" s="115"/>
      <c r="AD76" s="102" t="s">
        <v>235</v>
      </c>
      <c r="AE76" s="101">
        <f t="shared" si="91"/>
        <v>0</v>
      </c>
    </row>
    <row r="77" spans="1:31" ht="16" thickBot="1">
      <c r="A77" s="191"/>
      <c r="B77" s="32" t="s">
        <v>171</v>
      </c>
      <c r="C77" s="21" t="s">
        <v>213</v>
      </c>
      <c r="D77" s="67" t="s">
        <v>56</v>
      </c>
      <c r="E77" s="71"/>
      <c r="F77" s="84">
        <f t="shared" si="0"/>
        <v>1</v>
      </c>
      <c r="G77" s="93" t="s">
        <v>53</v>
      </c>
      <c r="H77" s="84">
        <v>1</v>
      </c>
      <c r="I77" s="62" t="s">
        <v>53</v>
      </c>
      <c r="J77" s="95" t="s">
        <v>56</v>
      </c>
      <c r="K77" s="64" t="e">
        <f t="shared" si="2"/>
        <v>#VALUE!</v>
      </c>
      <c r="L77" s="68" t="e">
        <f>J77+K77</f>
        <v>#VALUE!</v>
      </c>
      <c r="M77" s="83">
        <f t="shared" si="90"/>
        <v>0</v>
      </c>
      <c r="N77" s="138"/>
      <c r="O77" s="84">
        <f t="shared" si="4"/>
        <v>1</v>
      </c>
      <c r="P77" s="62" t="s">
        <v>53</v>
      </c>
      <c r="Q77" s="65" t="str">
        <f>D77</f>
        <v>POA</v>
      </c>
      <c r="R77" s="83">
        <f t="shared" si="6"/>
        <v>0</v>
      </c>
      <c r="S77" s="138"/>
      <c r="T77" s="84">
        <f t="shared" si="7"/>
        <v>1</v>
      </c>
      <c r="U77" s="62" t="s">
        <v>53</v>
      </c>
      <c r="V77" s="64" t="str">
        <f>D77</f>
        <v>POA</v>
      </c>
      <c r="W77" s="98">
        <f t="shared" si="9"/>
        <v>0</v>
      </c>
      <c r="X77" s="138"/>
      <c r="Y77" s="84">
        <f t="shared" si="88"/>
        <v>1</v>
      </c>
      <c r="Z77" s="62" t="s">
        <v>53</v>
      </c>
      <c r="AA77" s="64" t="str">
        <f>D77</f>
        <v>POA</v>
      </c>
      <c r="AB77" s="65">
        <f t="shared" si="11"/>
        <v>0</v>
      </c>
      <c r="AC77" s="115"/>
      <c r="AD77" s="102" t="s">
        <v>235</v>
      </c>
      <c r="AE77" s="101">
        <f t="shared" si="91"/>
        <v>0</v>
      </c>
    </row>
    <row r="78" spans="1:31" ht="15">
      <c r="A78" s="191"/>
      <c r="B78" s="50" t="s">
        <v>172</v>
      </c>
      <c r="C78" s="13" t="s">
        <v>58</v>
      </c>
      <c r="D78" s="67">
        <v>50</v>
      </c>
      <c r="F78" s="84">
        <f t="shared" si="0"/>
        <v>1</v>
      </c>
      <c r="G78" s="94" t="s">
        <v>53</v>
      </c>
      <c r="H78" s="84">
        <v>1</v>
      </c>
      <c r="I78" s="66" t="s">
        <v>53</v>
      </c>
      <c r="J78" s="64">
        <f t="shared" ref="J78:J79" si="92">D78*H78</f>
        <v>50</v>
      </c>
      <c r="K78" s="64">
        <f t="shared" si="2"/>
        <v>0</v>
      </c>
      <c r="L78" s="64">
        <f>J78+K78</f>
        <v>50</v>
      </c>
      <c r="M78" s="83">
        <f t="shared" si="90"/>
        <v>0</v>
      </c>
      <c r="N78" s="138"/>
      <c r="O78" s="84">
        <f t="shared" si="4"/>
        <v>1</v>
      </c>
      <c r="P78" s="66" t="s">
        <v>53</v>
      </c>
      <c r="Q78" s="65">
        <f>D78*O78</f>
        <v>50</v>
      </c>
      <c r="R78" s="83">
        <f t="shared" si="6"/>
        <v>0</v>
      </c>
      <c r="S78" s="138"/>
      <c r="T78" s="84">
        <f t="shared" si="7"/>
        <v>1</v>
      </c>
      <c r="U78" s="66" t="s">
        <v>52</v>
      </c>
      <c r="V78" s="64">
        <f>D78*T78</f>
        <v>50</v>
      </c>
      <c r="W78" s="98">
        <f t="shared" si="9"/>
        <v>50</v>
      </c>
      <c r="X78" s="138"/>
      <c r="Y78" s="84">
        <f t="shared" si="88"/>
        <v>1</v>
      </c>
      <c r="Z78" s="66" t="s">
        <v>53</v>
      </c>
      <c r="AA78" s="64">
        <f>D78*Y78</f>
        <v>50</v>
      </c>
      <c r="AB78" s="65">
        <f t="shared" si="11"/>
        <v>0</v>
      </c>
      <c r="AC78" s="115"/>
      <c r="AD78" s="102" t="s">
        <v>235</v>
      </c>
      <c r="AE78" s="101">
        <f t="shared" si="91"/>
        <v>0</v>
      </c>
    </row>
    <row r="79" spans="1:31" ht="16" thickBot="1">
      <c r="A79" s="192"/>
      <c r="B79" s="50" t="s">
        <v>173</v>
      </c>
      <c r="C79" s="13" t="s">
        <v>178</v>
      </c>
      <c r="D79" s="67">
        <v>50</v>
      </c>
      <c r="F79" s="85">
        <f t="shared" si="0"/>
        <v>1</v>
      </c>
      <c r="G79" s="120" t="s">
        <v>53</v>
      </c>
      <c r="H79" s="85">
        <v>1</v>
      </c>
      <c r="I79" s="86" t="s">
        <v>53</v>
      </c>
      <c r="J79" s="87">
        <f t="shared" si="92"/>
        <v>50</v>
      </c>
      <c r="K79" s="87">
        <f t="shared" ref="K79" si="93">J79*0</f>
        <v>0</v>
      </c>
      <c r="L79" s="87">
        <f>J79+K79</f>
        <v>50</v>
      </c>
      <c r="M79" s="88">
        <f t="shared" si="90"/>
        <v>0</v>
      </c>
      <c r="N79" s="139"/>
      <c r="O79" s="85">
        <f t="shared" si="4"/>
        <v>1</v>
      </c>
      <c r="P79" s="86" t="s">
        <v>53</v>
      </c>
      <c r="Q79" s="90">
        <f>D79*O79</f>
        <v>50</v>
      </c>
      <c r="R79" s="88">
        <f t="shared" ref="R79" si="94">IF(P79="Yes",Q79,0)</f>
        <v>0</v>
      </c>
      <c r="S79" s="139"/>
      <c r="T79" s="85">
        <f t="shared" si="7"/>
        <v>1</v>
      </c>
      <c r="U79" s="86" t="s">
        <v>53</v>
      </c>
      <c r="V79" s="87">
        <f>D79*T79</f>
        <v>50</v>
      </c>
      <c r="W79" s="99">
        <f t="shared" ref="W79" si="95">IF(U79="Yes",V79,0)</f>
        <v>0</v>
      </c>
      <c r="X79" s="139"/>
      <c r="Y79" s="85">
        <f t="shared" si="88"/>
        <v>1</v>
      </c>
      <c r="Z79" s="86" t="s">
        <v>53</v>
      </c>
      <c r="AA79" s="87">
        <f>D79*Y79</f>
        <v>50</v>
      </c>
      <c r="AB79" s="109">
        <f t="shared" ref="AB79" si="96">IF(Z79="Yes",AA79,0)</f>
        <v>0</v>
      </c>
      <c r="AC79" s="116"/>
      <c r="AD79" s="104" t="s">
        <v>235</v>
      </c>
      <c r="AE79" s="111">
        <f t="shared" si="91"/>
        <v>0</v>
      </c>
    </row>
    <row r="80" spans="1:31" ht="19" thickTop="1" thickBot="1">
      <c r="C80" s="22"/>
      <c r="D80" s="11"/>
      <c r="F80" s="11"/>
      <c r="G80" s="121" t="s">
        <v>87</v>
      </c>
      <c r="K80" s="59">
        <f>SUM(M4:M77)</f>
        <v>400</v>
      </c>
      <c r="L80" s="60" t="s">
        <v>69</v>
      </c>
      <c r="M80" s="105">
        <f>SUM(M4:M79)</f>
        <v>400</v>
      </c>
      <c r="N80" s="105">
        <f>SUM(N4:N79)</f>
        <v>110</v>
      </c>
      <c r="O80" s="178" t="str">
        <f>L80</f>
        <v>Your total (no VAT)</v>
      </c>
      <c r="P80" s="179"/>
      <c r="Q80" s="61"/>
      <c r="R80" s="105">
        <f>SUM(R4:R79)</f>
        <v>1190</v>
      </c>
      <c r="S80" s="105">
        <f>SUM(S4:S79)</f>
        <v>210</v>
      </c>
      <c r="T80" s="178" t="str">
        <f>O80</f>
        <v>Your total (no VAT)</v>
      </c>
      <c r="U80" s="179"/>
      <c r="V80" s="61"/>
      <c r="W80" s="105">
        <f>SUM(W4:W79)</f>
        <v>2995</v>
      </c>
      <c r="X80" s="105">
        <f>SUM(X4:X79)</f>
        <v>310</v>
      </c>
      <c r="Y80" s="178" t="str">
        <f>T80</f>
        <v>Your total (no VAT)</v>
      </c>
      <c r="Z80" s="179"/>
      <c r="AA80" s="61"/>
      <c r="AB80" s="105">
        <f>SUM(AB4:AB79)</f>
        <v>790</v>
      </c>
      <c r="AC80" s="11" t="s">
        <v>245</v>
      </c>
      <c r="AE80" s="112">
        <f t="shared" ref="AE80" si="97">SUM(AE4:AE79)</f>
        <v>150</v>
      </c>
    </row>
    <row r="81" spans="2:31" ht="18" thickBot="1">
      <c r="B81" s="9" t="s">
        <v>59</v>
      </c>
      <c r="C81" s="79" t="s">
        <v>215</v>
      </c>
      <c r="F81" s="11"/>
      <c r="G81" s="110"/>
      <c r="H81" s="125">
        <v>6</v>
      </c>
      <c r="I81" s="123" t="s">
        <v>243</v>
      </c>
      <c r="J81" s="124">
        <v>0.06</v>
      </c>
      <c r="M81" s="128">
        <f>M80*(100-H81)/100</f>
        <v>376</v>
      </c>
      <c r="N81" s="140"/>
      <c r="O81" s="125">
        <v>6</v>
      </c>
      <c r="P81" s="123" t="s">
        <v>243</v>
      </c>
      <c r="Q81" s="124">
        <v>0.06</v>
      </c>
      <c r="R81" s="128">
        <f>R80*(100-O81)/100</f>
        <v>1118.5999999999999</v>
      </c>
      <c r="S81" s="140"/>
      <c r="T81" s="125">
        <v>6</v>
      </c>
      <c r="U81" s="123" t="s">
        <v>243</v>
      </c>
      <c r="V81" s="124">
        <v>0.06</v>
      </c>
      <c r="W81" s="128">
        <f>W80*(100-T81)/100</f>
        <v>2815.3</v>
      </c>
      <c r="X81" s="140"/>
      <c r="Y81" s="122">
        <v>1</v>
      </c>
      <c r="Z81" s="123" t="s">
        <v>243</v>
      </c>
      <c r="AA81" s="124">
        <v>0.01</v>
      </c>
      <c r="AB81" s="128">
        <f>AB80*(100-Y81)/100</f>
        <v>782.1</v>
      </c>
      <c r="AC81" s="129" t="s">
        <v>244</v>
      </c>
      <c r="AD81" s="119">
        <v>0.01</v>
      </c>
      <c r="AE81" s="128">
        <f>AE80*(100-Y81)/100</f>
        <v>148.5</v>
      </c>
    </row>
    <row r="82" spans="2:31" ht="34" customHeight="1" thickBot="1">
      <c r="B82" s="9" t="s">
        <v>65</v>
      </c>
      <c r="C82" s="51" t="s">
        <v>60</v>
      </c>
      <c r="D82" s="118" t="s">
        <v>56</v>
      </c>
      <c r="E82" s="137" t="s">
        <v>214</v>
      </c>
      <c r="F82" s="74"/>
      <c r="G82" s="58" t="str">
        <f>F2</f>
        <v>Basic</v>
      </c>
      <c r="H82" s="183" t="s">
        <v>246</v>
      </c>
      <c r="I82" s="184"/>
      <c r="J82" s="185"/>
      <c r="K82" s="11"/>
      <c r="L82" s="11"/>
      <c r="M82" s="58" t="str">
        <f>H2</f>
        <v>Standard</v>
      </c>
      <c r="N82" s="58" t="s">
        <v>45</v>
      </c>
      <c r="O82" s="126"/>
      <c r="P82" s="71"/>
      <c r="Q82" s="127"/>
      <c r="R82" s="58" t="str">
        <f>O2</f>
        <v>Enhanced</v>
      </c>
      <c r="S82" s="58" t="s">
        <v>68</v>
      </c>
      <c r="T82" s="126"/>
      <c r="U82" s="71"/>
      <c r="V82" s="127"/>
      <c r="W82" s="58" t="str">
        <f>T2</f>
        <v>Premium</v>
      </c>
      <c r="X82" s="58" t="s">
        <v>47</v>
      </c>
      <c r="Y82" s="175" t="s">
        <v>242</v>
      </c>
      <c r="Z82" s="176"/>
      <c r="AA82" s="177"/>
      <c r="AB82" s="110" t="s">
        <v>83</v>
      </c>
      <c r="AE82" s="113" t="s">
        <v>227</v>
      </c>
    </row>
    <row r="83" spans="2:31">
      <c r="C83" s="53" t="s">
        <v>61</v>
      </c>
      <c r="G83" s="106" t="s">
        <v>75</v>
      </c>
      <c r="H83" s="74"/>
      <c r="I83" s="74"/>
      <c r="J83" s="74"/>
      <c r="K83" s="74"/>
      <c r="L83" s="74"/>
      <c r="M83" s="106" t="str">
        <f>G83</f>
        <v>Total</v>
      </c>
      <c r="N83" s="106" t="s">
        <v>227</v>
      </c>
      <c r="O83" s="74"/>
      <c r="P83" s="74"/>
      <c r="Q83" s="74"/>
      <c r="R83" s="106" t="str">
        <f>G83</f>
        <v>Total</v>
      </c>
      <c r="S83" s="106" t="s">
        <v>227</v>
      </c>
      <c r="T83" s="74"/>
      <c r="U83" s="74"/>
      <c r="V83" s="74"/>
      <c r="W83" s="106" t="str">
        <f>G83</f>
        <v>Total</v>
      </c>
      <c r="X83" s="106" t="s">
        <v>227</v>
      </c>
      <c r="Y83" s="74"/>
      <c r="AB83" s="110" t="s">
        <v>75</v>
      </c>
      <c r="AE83" s="113" t="s">
        <v>75</v>
      </c>
    </row>
    <row r="84" spans="2:31" ht="18" thickBot="1">
      <c r="B84" s="9" t="s">
        <v>62</v>
      </c>
      <c r="C84" s="51" t="s">
        <v>63</v>
      </c>
      <c r="E84" s="52"/>
      <c r="F84" s="51"/>
      <c r="G84" s="108" t="s">
        <v>77</v>
      </c>
      <c r="M84" s="107" t="str">
        <f>G84</f>
        <v>No VAT</v>
      </c>
      <c r="N84" s="107" t="s">
        <v>77</v>
      </c>
      <c r="R84" s="107" t="str">
        <f>G84</f>
        <v>No VAT</v>
      </c>
      <c r="S84" s="107" t="s">
        <v>77</v>
      </c>
      <c r="W84" s="107" t="str">
        <f>G84</f>
        <v>No VAT</v>
      </c>
      <c r="X84" s="107" t="s">
        <v>77</v>
      </c>
      <c r="AB84" s="108" t="str">
        <f>M84</f>
        <v>No VAT</v>
      </c>
      <c r="AE84" s="114" t="str">
        <f>G84</f>
        <v>No VAT</v>
      </c>
    </row>
    <row r="85" spans="2:31" ht="18" thickBot="1">
      <c r="B85" s="9" t="s">
        <v>64</v>
      </c>
      <c r="C85" s="9" t="s">
        <v>90</v>
      </c>
      <c r="Y85" s="172" t="s">
        <v>237</v>
      </c>
      <c r="Z85" s="173"/>
      <c r="AA85" s="173"/>
      <c r="AB85" s="173"/>
      <c r="AC85" s="173"/>
      <c r="AD85" s="173"/>
      <c r="AE85" s="174"/>
    </row>
    <row r="86" spans="2:31" ht="18" thickBot="1">
      <c r="B86" s="9" t="s">
        <v>89</v>
      </c>
      <c r="C86" s="9" t="s">
        <v>88</v>
      </c>
      <c r="D86" s="10" t="s">
        <v>88</v>
      </c>
      <c r="E86" s="11" t="s">
        <v>88</v>
      </c>
      <c r="F86" s="10" t="s">
        <v>88</v>
      </c>
      <c r="G86" s="10" t="s">
        <v>88</v>
      </c>
      <c r="H86" s="10" t="s">
        <v>88</v>
      </c>
      <c r="I86" s="10" t="s">
        <v>88</v>
      </c>
      <c r="J86" s="10" t="s">
        <v>88</v>
      </c>
      <c r="K86" s="10" t="s">
        <v>88</v>
      </c>
      <c r="L86" s="10" t="s">
        <v>88</v>
      </c>
      <c r="M86" s="10" t="s">
        <v>88</v>
      </c>
      <c r="O86" s="10" t="s">
        <v>88</v>
      </c>
      <c r="P86" s="10" t="s">
        <v>88</v>
      </c>
      <c r="Q86" s="10" t="s">
        <v>88</v>
      </c>
      <c r="R86" s="10" t="s">
        <v>88</v>
      </c>
      <c r="T86" s="10" t="s">
        <v>88</v>
      </c>
      <c r="U86" s="10" t="s">
        <v>88</v>
      </c>
      <c r="V86" s="10" t="s">
        <v>88</v>
      </c>
      <c r="W86" s="10" t="s">
        <v>88</v>
      </c>
      <c r="Y86" s="10" t="s">
        <v>88</v>
      </c>
      <c r="Z86" s="10" t="s">
        <v>88</v>
      </c>
      <c r="AA86" s="10" t="s">
        <v>88</v>
      </c>
      <c r="AB86" s="10" t="s">
        <v>88</v>
      </c>
      <c r="AC86" s="11" t="s">
        <v>88</v>
      </c>
      <c r="AD86" s="96" t="s">
        <v>88</v>
      </c>
      <c r="AE86" s="96" t="s">
        <v>88</v>
      </c>
    </row>
    <row r="87" spans="2:31" ht="18" thickBot="1">
      <c r="B87" s="8" t="s">
        <v>253</v>
      </c>
      <c r="C87" s="8" t="s">
        <v>254</v>
      </c>
      <c r="D87" s="147">
        <v>1.41</v>
      </c>
      <c r="E87" s="144">
        <v>42109</v>
      </c>
      <c r="M87" s="145">
        <f>M80*$D$87</f>
        <v>564</v>
      </c>
      <c r="N87" s="145">
        <f t="shared" ref="N87:S87" si="98">N80*$D$87</f>
        <v>155.1</v>
      </c>
      <c r="R87" s="145">
        <f t="shared" si="98"/>
        <v>1677.8999999999999</v>
      </c>
      <c r="S87" s="145">
        <f t="shared" si="98"/>
        <v>296.09999999999997</v>
      </c>
      <c r="W87" s="145">
        <f t="shared" ref="W87:AE87" si="99">W80*$D$87</f>
        <v>4222.95</v>
      </c>
      <c r="X87" s="145">
        <f t="shared" si="99"/>
        <v>437.09999999999997</v>
      </c>
      <c r="AB87" s="145">
        <f t="shared" si="99"/>
        <v>1113.8999999999999</v>
      </c>
      <c r="AE87" s="145">
        <f t="shared" si="99"/>
        <v>211.5</v>
      </c>
    </row>
    <row r="88" spans="2:31">
      <c r="D88" s="10">
        <f>1/D87</f>
        <v>0.70921985815602839</v>
      </c>
      <c r="M88" s="146">
        <f>M81*$D$87</f>
        <v>530.16</v>
      </c>
      <c r="N88" s="146"/>
      <c r="R88" s="146">
        <f t="shared" ref="R88" si="100">R81*$D$87</f>
        <v>1577.2259999999999</v>
      </c>
      <c r="S88" s="146"/>
      <c r="W88" s="146">
        <f t="shared" ref="W88:AE88" si="101">W81*$D$87</f>
        <v>3969.5729999999999</v>
      </c>
      <c r="AB88" s="146">
        <f t="shared" si="101"/>
        <v>1102.761</v>
      </c>
      <c r="AE88" s="146">
        <f t="shared" si="101"/>
        <v>209.38499999999999</v>
      </c>
    </row>
  </sheetData>
  <mergeCells count="23">
    <mergeCell ref="A61:A66"/>
    <mergeCell ref="A67:A79"/>
    <mergeCell ref="F2:G2"/>
    <mergeCell ref="E13:E16"/>
    <mergeCell ref="E37:E40"/>
    <mergeCell ref="E45:E48"/>
    <mergeCell ref="E53:E56"/>
    <mergeCell ref="E21:E24"/>
    <mergeCell ref="E29:E32"/>
    <mergeCell ref="A37:A60"/>
    <mergeCell ref="A4:A12"/>
    <mergeCell ref="H2:N2"/>
    <mergeCell ref="H82:J82"/>
    <mergeCell ref="AC53:AC56"/>
    <mergeCell ref="Y2:AC2"/>
    <mergeCell ref="AD2:AE2"/>
    <mergeCell ref="O2:S2"/>
    <mergeCell ref="T2:X2"/>
    <mergeCell ref="Y85:AE85"/>
    <mergeCell ref="Y82:AA82"/>
    <mergeCell ref="T80:U80"/>
    <mergeCell ref="Y80:Z80"/>
    <mergeCell ref="O80:P80"/>
  </mergeCells>
  <phoneticPr fontId="8" type="noConversion"/>
  <conditionalFormatting sqref="I41:I42 G41:G42 G57 G53 I53 I26 G26 Z37:Z40 U37 P37 I37 G37 U54:U58 I57:I58 G60:G63 G65:G79 I65:I79 U65:U79 Z68:Z79 P54:P58 Z9:Z26 U9:U26 P9:P26 I4:I21 G4:G21 P28:P32 U28:U32 Z28:Z32 G28:G30 I28:I30 G44 I44 P60:P79 I60:I63 U60:U63">
    <cfRule type="cellIs" dxfId="102" priority="118" operator="equal">
      <formula>"No"</formula>
    </cfRule>
    <cfRule type="cellIs" dxfId="101" priority="119" operator="equal">
      <formula>"Yes"</formula>
    </cfRule>
  </conditionalFormatting>
  <conditionalFormatting sqref="I38:I40 G38:G40">
    <cfRule type="cellIs" dxfId="100" priority="116" operator="equal">
      <formula>"No"</formula>
    </cfRule>
    <cfRule type="cellIs" dxfId="99" priority="117" operator="equal">
      <formula>"Yes"</formula>
    </cfRule>
  </conditionalFormatting>
  <conditionalFormatting sqref="I22:I25 G22:G25">
    <cfRule type="cellIs" dxfId="98" priority="114" operator="equal">
      <formula>"No"</formula>
    </cfRule>
    <cfRule type="cellIs" dxfId="97" priority="115" operator="equal">
      <formula>"Yes"</formula>
    </cfRule>
  </conditionalFormatting>
  <conditionalFormatting sqref="I31:I32 G31:G32">
    <cfRule type="cellIs" dxfId="96" priority="112" operator="equal">
      <formula>"No"</formula>
    </cfRule>
    <cfRule type="cellIs" dxfId="95" priority="113" operator="equal">
      <formula>"Yes"</formula>
    </cfRule>
  </conditionalFormatting>
  <conditionalFormatting sqref="I54:I56 G54:G56 G58">
    <cfRule type="cellIs" dxfId="94" priority="110" operator="equal">
      <formula>"No"</formula>
    </cfRule>
    <cfRule type="cellIs" dxfId="93" priority="111" operator="equal">
      <formula>"Yes"</formula>
    </cfRule>
  </conditionalFormatting>
  <conditionalFormatting sqref="P41:P42 P4:P8 P53 P44">
    <cfRule type="cellIs" dxfId="92" priority="108" operator="equal">
      <formula>"No"</formula>
    </cfRule>
    <cfRule type="cellIs" dxfId="91" priority="109" operator="equal">
      <formula>"Yes"</formula>
    </cfRule>
  </conditionalFormatting>
  <conditionalFormatting sqref="P38:P40">
    <cfRule type="cellIs" dxfId="90" priority="106" operator="equal">
      <formula>"No"</formula>
    </cfRule>
    <cfRule type="cellIs" dxfId="89" priority="107" operator="equal">
      <formula>"Yes"</formula>
    </cfRule>
  </conditionalFormatting>
  <conditionalFormatting sqref="U41:U42 U53 Z41:Z42 Z4:Z8 U4:U8 Z44 U44">
    <cfRule type="cellIs" dxfId="88" priority="98" operator="equal">
      <formula>"No"</formula>
    </cfRule>
    <cfRule type="cellIs" dxfId="87" priority="99" operator="equal">
      <formula>"Yes"</formula>
    </cfRule>
  </conditionalFormatting>
  <conditionalFormatting sqref="U38:U40">
    <cfRule type="cellIs" dxfId="86" priority="96" operator="equal">
      <formula>"No"</formula>
    </cfRule>
    <cfRule type="cellIs" dxfId="85" priority="97" operator="equal">
      <formula>"Yes"</formula>
    </cfRule>
  </conditionalFormatting>
  <conditionalFormatting sqref="I49:I50 I45 G49:G50 G45 G52 I52">
    <cfRule type="cellIs" dxfId="84" priority="88" operator="equal">
      <formula>"No"</formula>
    </cfRule>
    <cfRule type="cellIs" dxfId="83" priority="89" operator="equal">
      <formula>"Yes"</formula>
    </cfRule>
  </conditionalFormatting>
  <conditionalFormatting sqref="I46:I48 G46:G48">
    <cfRule type="cellIs" dxfId="82" priority="86" operator="equal">
      <formula>"No"</formula>
    </cfRule>
    <cfRule type="cellIs" dxfId="81" priority="87" operator="equal">
      <formula>"Yes"</formula>
    </cfRule>
  </conditionalFormatting>
  <conditionalFormatting sqref="P49:P50 P45 P52">
    <cfRule type="cellIs" dxfId="80" priority="84" operator="equal">
      <formula>"No"</formula>
    </cfRule>
    <cfRule type="cellIs" dxfId="79" priority="85" operator="equal">
      <formula>"Yes"</formula>
    </cfRule>
  </conditionalFormatting>
  <conditionalFormatting sqref="P46:P48">
    <cfRule type="cellIs" dxfId="78" priority="82" operator="equal">
      <formula>"No"</formula>
    </cfRule>
    <cfRule type="cellIs" dxfId="77" priority="83" operator="equal">
      <formula>"Yes"</formula>
    </cfRule>
  </conditionalFormatting>
  <conditionalFormatting sqref="U49:U50 U45 Z45 U52">
    <cfRule type="cellIs" dxfId="76" priority="80" operator="equal">
      <formula>"No"</formula>
    </cfRule>
    <cfRule type="cellIs" dxfId="75" priority="81" operator="equal">
      <formula>"Yes"</formula>
    </cfRule>
  </conditionalFormatting>
  <conditionalFormatting sqref="U46:U48 Z46:Z50 Z52:Z58 Z60:Z67">
    <cfRule type="cellIs" dxfId="74" priority="78" operator="equal">
      <formula>"No"</formula>
    </cfRule>
    <cfRule type="cellIs" dxfId="73" priority="79" operator="equal">
      <formula>"Yes"</formula>
    </cfRule>
  </conditionalFormatting>
  <conditionalFormatting sqref="H18 O37:O42 T37:T42 F37:F42 H28:H34 H37:H42 H65:H79 F65:F79 T65:T79 O65:O79 Y37:Y42 Y5:Y26 F9:F26 T9:T26 O9:O26 O28:O32 T28:T32 F28:F32 Y28:Y32 Y44:Y50 H44:H50 F44:F50 T44:T50 O44:O50 O52:O58 T52:T58 F52:F58 H52:H58 Y52:Y58 Y60:Y79 H60:H63 F60:F63 T60:T63 O60:O63">
    <cfRule type="cellIs" dxfId="72" priority="77" operator="greaterThan">
      <formula>1</formula>
    </cfRule>
  </conditionalFormatting>
  <conditionalFormatting sqref="F5:F8">
    <cfRule type="cellIs" dxfId="71" priority="72" operator="greaterThan">
      <formula>1</formula>
    </cfRule>
  </conditionalFormatting>
  <conditionalFormatting sqref="T5:T8">
    <cfRule type="cellIs" dxfId="70" priority="69" operator="greaterThan">
      <formula>1</formula>
    </cfRule>
  </conditionalFormatting>
  <conditionalFormatting sqref="H5:H17">
    <cfRule type="cellIs" dxfId="69" priority="71" operator="greaterThan">
      <formula>1</formula>
    </cfRule>
  </conditionalFormatting>
  <conditionalFormatting sqref="O5:O8">
    <cfRule type="cellIs" dxfId="68" priority="70" operator="greaterThan">
      <formula>1</formula>
    </cfRule>
  </conditionalFormatting>
  <conditionalFormatting sqref="I34 G34 G36 I36">
    <cfRule type="cellIs" dxfId="67" priority="67" operator="equal">
      <formula>"No"</formula>
    </cfRule>
    <cfRule type="cellIs" dxfId="66" priority="68" operator="equal">
      <formula>"Yes"</formula>
    </cfRule>
  </conditionalFormatting>
  <conditionalFormatting sqref="I33 G33">
    <cfRule type="cellIs" dxfId="65" priority="65" operator="equal">
      <formula>"No"</formula>
    </cfRule>
    <cfRule type="cellIs" dxfId="64" priority="66" operator="equal">
      <formula>"Yes"</formula>
    </cfRule>
  </conditionalFormatting>
  <conditionalFormatting sqref="P33:P34 P36">
    <cfRule type="cellIs" dxfId="63" priority="63" operator="equal">
      <formula>"No"</formula>
    </cfRule>
    <cfRule type="cellIs" dxfId="62" priority="64" operator="equal">
      <formula>"Yes"</formula>
    </cfRule>
  </conditionalFormatting>
  <conditionalFormatting sqref="U33:U34 Z33:Z34 Z36 U36">
    <cfRule type="cellIs" dxfId="61" priority="61" operator="equal">
      <formula>"No"</formula>
    </cfRule>
    <cfRule type="cellIs" dxfId="60" priority="62" operator="equal">
      <formula>"Yes"</formula>
    </cfRule>
  </conditionalFormatting>
  <conditionalFormatting sqref="Y33:Y34 H36 F33:F34 T33:T34 O33:O34 O36 T36 F36 Y36">
    <cfRule type="cellIs" dxfId="59" priority="60" operator="greaterThan">
      <formula>1</formula>
    </cfRule>
  </conditionalFormatting>
  <conditionalFormatting sqref="H19:H26">
    <cfRule type="cellIs" dxfId="58" priority="59" operator="greaterThan">
      <formula>1</formula>
    </cfRule>
  </conditionalFormatting>
  <conditionalFormatting sqref="G64 I64 U64">
    <cfRule type="cellIs" dxfId="57" priority="57" operator="equal">
      <formula>"No"</formula>
    </cfRule>
    <cfRule type="cellIs" dxfId="56" priority="58" operator="equal">
      <formula>"Yes"</formula>
    </cfRule>
  </conditionalFormatting>
  <conditionalFormatting sqref="H64 F64 T64 O64">
    <cfRule type="cellIs" dxfId="55" priority="56" operator="greaterThan">
      <formula>1</formula>
    </cfRule>
  </conditionalFormatting>
  <conditionalFormatting sqref="AD4">
    <cfRule type="cellIs" dxfId="54" priority="54" operator="equal">
      <formula>"No"</formula>
    </cfRule>
    <cfRule type="cellIs" dxfId="53" priority="55" operator="equal">
      <formula>"Yes"</formula>
    </cfRule>
  </conditionalFormatting>
  <conditionalFormatting sqref="AE4:AE26 AE28:AE34 AE36:AE42 AE44:AE50 AE52:AE58 AE60:AE80">
    <cfRule type="cellIs" dxfId="52" priority="52" operator="greaterThan">
      <formula>0</formula>
    </cfRule>
    <cfRule type="cellIs" dxfId="51" priority="53" operator="greaterThan">
      <formula>0</formula>
    </cfRule>
  </conditionalFormatting>
  <conditionalFormatting sqref="AE56 AE67 AE80">
    <cfRule type="cellIs" dxfId="50" priority="50" operator="greaterThan">
      <formula>0</formula>
    </cfRule>
    <cfRule type="cellIs" dxfId="49" priority="51" operator="greaterThan">
      <formula>0</formula>
    </cfRule>
  </conditionalFormatting>
  <conditionalFormatting sqref="N81 N85:N86 N89:N1048576 N1:N26 N28:N34 N36:N42 N44:N50 N52:N58 N60:N79">
    <cfRule type="cellIs" dxfId="48" priority="49" operator="greaterThan">
      <formula>0</formula>
    </cfRule>
  </conditionalFormatting>
  <conditionalFormatting sqref="S1 S81 S85:S86 S89:S1048576 S3:S26 S28:S34 S36:S42 S44:S50 S52:S58 S60:S79">
    <cfRule type="cellIs" dxfId="47" priority="48" operator="greaterThan">
      <formula>0</formula>
    </cfRule>
  </conditionalFormatting>
  <conditionalFormatting sqref="X1 X81 X85:X86 X88:X1048576 X3:X26 X28:X34 X36:X42 X44:X50 X52:X58 X60:X79">
    <cfRule type="cellIs" dxfId="46" priority="47" operator="greaterThan">
      <formula>0</formula>
    </cfRule>
  </conditionalFormatting>
  <conditionalFormatting sqref="Z27 U27 P27 I27 G27">
    <cfRule type="cellIs" dxfId="45" priority="45" operator="equal">
      <formula>"No"</formula>
    </cfRule>
    <cfRule type="cellIs" dxfId="44" priority="46" operator="equal">
      <formula>"Yes"</formula>
    </cfRule>
  </conditionalFormatting>
  <conditionalFormatting sqref="Y27 F27 T27 O27">
    <cfRule type="cellIs" dxfId="43" priority="44" operator="greaterThan">
      <formula>1</formula>
    </cfRule>
  </conditionalFormatting>
  <conditionalFormatting sqref="H27">
    <cfRule type="cellIs" dxfId="42" priority="43" operator="greaterThan">
      <formula>1</formula>
    </cfRule>
  </conditionalFormatting>
  <conditionalFormatting sqref="AE27">
    <cfRule type="cellIs" dxfId="41" priority="41" operator="greaterThan">
      <formula>0</formula>
    </cfRule>
    <cfRule type="cellIs" dxfId="40" priority="42" operator="greaterThan">
      <formula>0</formula>
    </cfRule>
  </conditionalFormatting>
  <conditionalFormatting sqref="N27">
    <cfRule type="cellIs" dxfId="39" priority="40" operator="greaterThan">
      <formula>0</formula>
    </cfRule>
  </conditionalFormatting>
  <conditionalFormatting sqref="S27">
    <cfRule type="cellIs" dxfId="38" priority="39" operator="greaterThan">
      <formula>0</formula>
    </cfRule>
  </conditionalFormatting>
  <conditionalFormatting sqref="X27">
    <cfRule type="cellIs" dxfId="37" priority="38" operator="greaterThan">
      <formula>0</formula>
    </cfRule>
  </conditionalFormatting>
  <conditionalFormatting sqref="Z35 U35 P35 I35 G35">
    <cfRule type="cellIs" dxfId="36" priority="36" operator="equal">
      <formula>"No"</formula>
    </cfRule>
    <cfRule type="cellIs" dxfId="35" priority="37" operator="equal">
      <formula>"Yes"</formula>
    </cfRule>
  </conditionalFormatting>
  <conditionalFormatting sqref="Y35 F35 T35 O35">
    <cfRule type="cellIs" dxfId="34" priority="35" operator="greaterThan">
      <formula>1</formula>
    </cfRule>
  </conditionalFormatting>
  <conditionalFormatting sqref="H35">
    <cfRule type="cellIs" dxfId="33" priority="34" operator="greaterThan">
      <formula>1</formula>
    </cfRule>
  </conditionalFormatting>
  <conditionalFormatting sqref="AE35">
    <cfRule type="cellIs" dxfId="32" priority="32" operator="greaterThan">
      <formula>0</formula>
    </cfRule>
    <cfRule type="cellIs" dxfId="31" priority="33" operator="greaterThan">
      <formula>0</formula>
    </cfRule>
  </conditionalFormatting>
  <conditionalFormatting sqref="N35">
    <cfRule type="cellIs" dxfId="30" priority="31" operator="greaterThan">
      <formula>0</formula>
    </cfRule>
  </conditionalFormatting>
  <conditionalFormatting sqref="S35">
    <cfRule type="cellIs" dxfId="29" priority="30" operator="greaterThan">
      <formula>0</formula>
    </cfRule>
  </conditionalFormatting>
  <conditionalFormatting sqref="X35">
    <cfRule type="cellIs" dxfId="28" priority="29" operator="greaterThan">
      <formula>0</formula>
    </cfRule>
  </conditionalFormatting>
  <conditionalFormatting sqref="Z43 U43 P43 I43 G43">
    <cfRule type="cellIs" dxfId="27" priority="27" operator="equal">
      <formula>"No"</formula>
    </cfRule>
    <cfRule type="cellIs" dxfId="26" priority="28" operator="equal">
      <formula>"Yes"</formula>
    </cfRule>
  </conditionalFormatting>
  <conditionalFormatting sqref="Y43 F43 T43 O43">
    <cfRule type="cellIs" dxfId="25" priority="26" operator="greaterThan">
      <formula>1</formula>
    </cfRule>
  </conditionalFormatting>
  <conditionalFormatting sqref="H43">
    <cfRule type="cellIs" dxfId="24" priority="25" operator="greaterThan">
      <formula>1</formula>
    </cfRule>
  </conditionalFormatting>
  <conditionalFormatting sqref="AE43">
    <cfRule type="cellIs" dxfId="23" priority="23" operator="greaterThan">
      <formula>0</formula>
    </cfRule>
    <cfRule type="cellIs" dxfId="22" priority="24" operator="greaterThan">
      <formula>0</formula>
    </cfRule>
  </conditionalFormatting>
  <conditionalFormatting sqref="N43">
    <cfRule type="cellIs" dxfId="21" priority="22" operator="greaterThan">
      <formula>0</formula>
    </cfRule>
  </conditionalFormatting>
  <conditionalFormatting sqref="S43">
    <cfRule type="cellIs" dxfId="20" priority="21" operator="greaterThan">
      <formula>0</formula>
    </cfRule>
  </conditionalFormatting>
  <conditionalFormatting sqref="X43">
    <cfRule type="cellIs" dxfId="19" priority="20" operator="greaterThan">
      <formula>0</formula>
    </cfRule>
  </conditionalFormatting>
  <conditionalFormatting sqref="Z51 U51 P51 I51 G51">
    <cfRule type="cellIs" dxfId="18" priority="18" operator="equal">
      <formula>"No"</formula>
    </cfRule>
    <cfRule type="cellIs" dxfId="17" priority="19" operator="equal">
      <formula>"Yes"</formula>
    </cfRule>
  </conditionalFormatting>
  <conditionalFormatting sqref="Y51 F51 T51 O51">
    <cfRule type="cellIs" dxfId="16" priority="17" operator="greaterThan">
      <formula>1</formula>
    </cfRule>
  </conditionalFormatting>
  <conditionalFormatting sqref="H51">
    <cfRule type="cellIs" dxfId="15" priority="16" operator="greaterThan">
      <formula>1</formula>
    </cfRule>
  </conditionalFormatting>
  <conditionalFormatting sqref="AE51">
    <cfRule type="cellIs" dxfId="14" priority="14" operator="greaterThan">
      <formula>0</formula>
    </cfRule>
    <cfRule type="cellIs" dxfId="13" priority="15" operator="greaterThan">
      <formula>0</formula>
    </cfRule>
  </conditionalFormatting>
  <conditionalFormatting sqref="N51">
    <cfRule type="cellIs" dxfId="12" priority="13" operator="greaterThan">
      <formula>0</formula>
    </cfRule>
  </conditionalFormatting>
  <conditionalFormatting sqref="S51">
    <cfRule type="cellIs" dxfId="11" priority="12" operator="greaterThan">
      <formula>0</formula>
    </cfRule>
  </conditionalFormatting>
  <conditionalFormatting sqref="X51">
    <cfRule type="cellIs" dxfId="10" priority="11" operator="greaterThan">
      <formula>0</formula>
    </cfRule>
  </conditionalFormatting>
  <conditionalFormatting sqref="Z59 U59 P59 I59 G59">
    <cfRule type="cellIs" dxfId="9" priority="9" operator="equal">
      <formula>"No"</formula>
    </cfRule>
    <cfRule type="cellIs" dxfId="8" priority="10" operator="equal">
      <formula>"Yes"</formula>
    </cfRule>
  </conditionalFormatting>
  <conditionalFormatting sqref="Y59 F59 T59 O59">
    <cfRule type="cellIs" dxfId="7" priority="8" operator="greaterThan">
      <formula>1</formula>
    </cfRule>
  </conditionalFormatting>
  <conditionalFormatting sqref="H59">
    <cfRule type="cellIs" dxfId="6" priority="7" operator="greaterThan">
      <formula>1</formula>
    </cfRule>
  </conditionalFormatting>
  <conditionalFormatting sqref="AE59">
    <cfRule type="cellIs" dxfId="5" priority="5" operator="greaterThan">
      <formula>0</formula>
    </cfRule>
    <cfRule type="cellIs" dxfId="4" priority="6" operator="greaterThan">
      <formula>0</formula>
    </cfRule>
  </conditionalFormatting>
  <conditionalFormatting sqref="N59">
    <cfRule type="cellIs" dxfId="3" priority="4" operator="greaterThan">
      <formula>0</formula>
    </cfRule>
  </conditionalFormatting>
  <conditionalFormatting sqref="S59">
    <cfRule type="cellIs" dxfId="2" priority="3" operator="greaterThan">
      <formula>0</formula>
    </cfRule>
  </conditionalFormatting>
  <conditionalFormatting sqref="X59">
    <cfRule type="cellIs" dxfId="1" priority="2" operator="greaterThan">
      <formula>0</formula>
    </cfRule>
  </conditionalFormatting>
  <conditionalFormatting sqref="A1:XFD1048576">
    <cfRule type="cellIs" dxfId="0" priority="1" operator="equal">
      <formula>0</formula>
    </cfRule>
  </conditionalFormatting>
  <hyperlinks>
    <hyperlink ref="C84" r:id="rId1"/>
    <hyperlink ref="C82" r:id="rId2"/>
    <hyperlink ref="C81" r:id="rId3" display="www.greenspecdownload.co.uk"/>
  </hyperlinks>
  <printOptions horizontalCentered="1" verticalCentered="1"/>
  <pageMargins left="0.39000000000000007" right="0.39000000000000007" top="0.39000000000000007" bottom="0.39000000000000007" header="0" footer="0"/>
  <pageSetup paperSize="9" scale="26" orientation="landscape" horizontalDpi="4294967292" verticalDpi="4294967292"/>
  <drawing r:id="rId4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G19" sqref="G19"/>
    </sheetView>
  </sheetViews>
  <sheetFormatPr baseColWidth="10" defaultRowHeight="15" x14ac:dyDescent="0"/>
  <cols>
    <col min="1" max="1" width="4.33203125" bestFit="1" customWidth="1"/>
    <col min="2" max="2" width="46.83203125" bestFit="1" customWidth="1"/>
    <col min="3" max="3" width="7" bestFit="1" customWidth="1"/>
    <col min="4" max="4" width="4.5" bestFit="1" customWidth="1"/>
    <col min="6" max="6" width="43.6640625" bestFit="1" customWidth="1"/>
    <col min="7" max="7" width="32.5" bestFit="1" customWidth="1"/>
  </cols>
  <sheetData>
    <row r="1" spans="1:7">
      <c r="A1" t="s">
        <v>278</v>
      </c>
      <c r="B1" t="s">
        <v>281</v>
      </c>
      <c r="C1" t="s">
        <v>283</v>
      </c>
      <c r="D1" t="s">
        <v>285</v>
      </c>
      <c r="E1" t="s">
        <v>287</v>
      </c>
      <c r="F1" t="s">
        <v>288</v>
      </c>
      <c r="G1" t="s">
        <v>291</v>
      </c>
    </row>
    <row r="2" spans="1:7">
      <c r="A2" t="s">
        <v>279</v>
      </c>
      <c r="B2" t="s">
        <v>282</v>
      </c>
      <c r="C2" t="s">
        <v>284</v>
      </c>
      <c r="D2" t="s">
        <v>286</v>
      </c>
      <c r="E2" s="169">
        <v>42103</v>
      </c>
      <c r="F2" t="s">
        <v>289</v>
      </c>
    </row>
    <row r="3" spans="1:7">
      <c r="A3" t="s">
        <v>279</v>
      </c>
      <c r="B3" t="s">
        <v>294</v>
      </c>
      <c r="C3" t="s">
        <v>284</v>
      </c>
      <c r="D3" t="s">
        <v>286</v>
      </c>
      <c r="E3" s="169">
        <v>42156</v>
      </c>
      <c r="F3" t="s">
        <v>289</v>
      </c>
      <c r="G3" t="s">
        <v>292</v>
      </c>
    </row>
    <row r="4" spans="1:7">
      <c r="A4" t="s">
        <v>279</v>
      </c>
      <c r="B4" t="s">
        <v>294</v>
      </c>
      <c r="C4" t="s">
        <v>284</v>
      </c>
      <c r="D4" t="s">
        <v>286</v>
      </c>
      <c r="E4" s="169">
        <v>42156</v>
      </c>
      <c r="F4" t="s">
        <v>289</v>
      </c>
      <c r="G4" t="s">
        <v>293</v>
      </c>
    </row>
    <row r="5" spans="1:7">
      <c r="A5" s="170" t="s">
        <v>280</v>
      </c>
      <c r="B5" s="170" t="s">
        <v>295</v>
      </c>
      <c r="C5" s="170" t="s">
        <v>284</v>
      </c>
      <c r="D5" s="170" t="s">
        <v>286</v>
      </c>
      <c r="E5" s="171">
        <v>42229</v>
      </c>
      <c r="F5" s="170"/>
      <c r="G5" s="170" t="s">
        <v>293</v>
      </c>
    </row>
    <row r="6" spans="1:7">
      <c r="A6" s="170" t="s">
        <v>280</v>
      </c>
      <c r="B6" s="170" t="s">
        <v>296</v>
      </c>
      <c r="C6" s="170" t="s">
        <v>284</v>
      </c>
      <c r="D6" s="170" t="s">
        <v>286</v>
      </c>
      <c r="E6" s="171">
        <v>42229</v>
      </c>
      <c r="F6" s="170"/>
      <c r="G6" s="170" t="s">
        <v>293</v>
      </c>
    </row>
    <row r="7" spans="1:7">
      <c r="A7" s="170" t="s">
        <v>280</v>
      </c>
      <c r="B7" s="170" t="s">
        <v>298</v>
      </c>
      <c r="C7" s="170" t="s">
        <v>284</v>
      </c>
      <c r="D7" s="170" t="s">
        <v>286</v>
      </c>
      <c r="E7" s="171">
        <v>42229</v>
      </c>
      <c r="F7" s="170"/>
      <c r="G7" s="170" t="s">
        <v>297</v>
      </c>
    </row>
    <row r="8" spans="1:7">
      <c r="A8" s="170" t="s">
        <v>280</v>
      </c>
      <c r="B8" s="170" t="s">
        <v>301</v>
      </c>
      <c r="C8" s="170" t="s">
        <v>284</v>
      </c>
      <c r="D8" s="170" t="s">
        <v>286</v>
      </c>
      <c r="E8" s="171">
        <v>42230</v>
      </c>
      <c r="F8" s="170"/>
      <c r="G8" s="170" t="s">
        <v>292</v>
      </c>
    </row>
    <row r="9" spans="1:7">
      <c r="A9" s="170" t="s">
        <v>280</v>
      </c>
      <c r="B9" s="170" t="s">
        <v>300</v>
      </c>
      <c r="C9" s="170" t="s">
        <v>284</v>
      </c>
      <c r="D9" s="170" t="s">
        <v>286</v>
      </c>
      <c r="E9" s="171">
        <v>42230</v>
      </c>
      <c r="F9" s="170"/>
      <c r="G9" s="170" t="s">
        <v>292</v>
      </c>
    </row>
    <row r="10" spans="1:7">
      <c r="A10" s="170" t="s">
        <v>280</v>
      </c>
      <c r="B10" s="170" t="s">
        <v>302</v>
      </c>
      <c r="C10" s="170" t="s">
        <v>284</v>
      </c>
      <c r="D10" s="170" t="s">
        <v>286</v>
      </c>
      <c r="E10" s="171">
        <v>42230</v>
      </c>
      <c r="F10" s="170"/>
      <c r="G10" s="170" t="s">
        <v>293</v>
      </c>
    </row>
    <row r="11" spans="1:7">
      <c r="A11" s="170" t="s">
        <v>280</v>
      </c>
      <c r="B11" s="170" t="s">
        <v>303</v>
      </c>
      <c r="C11" s="170" t="s">
        <v>284</v>
      </c>
      <c r="D11" s="170" t="s">
        <v>286</v>
      </c>
      <c r="E11" s="171">
        <v>42230</v>
      </c>
      <c r="F11" s="170"/>
      <c r="G11" s="170" t="s">
        <v>293</v>
      </c>
    </row>
    <row r="12" spans="1:7">
      <c r="A12" s="170" t="s">
        <v>280</v>
      </c>
      <c r="B12" s="170" t="s">
        <v>304</v>
      </c>
      <c r="C12" s="170" t="s">
        <v>284</v>
      </c>
      <c r="D12" s="170" t="s">
        <v>286</v>
      </c>
      <c r="E12" s="171">
        <v>42230</v>
      </c>
      <c r="F12" s="170" t="s">
        <v>305</v>
      </c>
      <c r="G12" s="170" t="s">
        <v>306</v>
      </c>
    </row>
    <row r="13" spans="1:7">
      <c r="B13" s="170" t="s">
        <v>299</v>
      </c>
      <c r="G13" s="170" t="s">
        <v>292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PriceBandsPages</vt:lpstr>
      <vt:lpstr>PagePriceCalculator</vt:lpstr>
      <vt:lpstr>Revisions</vt:lpstr>
    </vt:vector>
  </TitlesOfParts>
  <Manager/>
  <Company>GreenSpec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Murphy</dc:creator>
  <cp:keywords/>
  <dc:description/>
  <cp:lastModifiedBy>Brian Murphy</cp:lastModifiedBy>
  <cp:lastPrinted>2015-08-14T17:42:18Z</cp:lastPrinted>
  <dcterms:created xsi:type="dcterms:W3CDTF">2015-04-03T17:13:18Z</dcterms:created>
  <dcterms:modified xsi:type="dcterms:W3CDTF">2015-08-14T18:44:02Z</dcterms:modified>
  <cp:category/>
</cp:coreProperties>
</file>